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Sheet1" sheetId="1" r:id="rId1"/>
    <sheet name="Sheet2" sheetId="2" r:id="rId2"/>
    <sheet name="Sheet3" sheetId="3" r:id="rId3"/>
  </sheets>
  <definedNames>
    <definedName name="_xlnm.Print_Area">#N/A</definedName>
    <definedName name="SHEET_TITLE">"Sheet3"</definedName>
    <definedName name="Print_Area_1">0</definedName>
    <definedName name="Sheet_Title_1">0</definedName>
    <definedName name="Print_Area_2">0</definedName>
    <definedName name="Sheet_Title_2">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<sst xmlns="http://schemas.openxmlformats.org/spreadsheetml/2006/main" count="487" uniqueCount="171">
  <si>
    <t>取扱い業者</t>
  </si>
  <si>
    <t>型番</t>
  </si>
  <si>
    <t>備考</t>
  </si>
  <si>
    <t>数量</t>
  </si>
  <si>
    <t>単価</t>
  </si>
  <si>
    <t>税抜き</t>
  </si>
  <si>
    <t>税込み</t>
  </si>
  <si>
    <t>発注</t>
  </si>
  <si>
    <t>納品</t>
  </si>
  <si>
    <t>支払い</t>
  </si>
  <si>
    <t>本体</t>
  </si>
  <si>
    <t>NEUT</t>
  </si>
  <si>
    <t>浜ホト</t>
  </si>
  <si>
    <t>H7415MOD</t>
  </si>
  <si>
    <r>
      <t>コネクタ</t>
    </r>
    <r>
      <rPr>
        <sz val="11"/>
        <color indexed="8"/>
        <rFont val="Liberation Sans1"/>
        <family val="2"/>
      </rPr>
      <t>SHV, LEMO</t>
    </r>
  </si>
  <si>
    <t>中村科研</t>
  </si>
  <si>
    <t>o</t>
  </si>
  <si>
    <r>
      <t>1</t>
    </r>
    <r>
      <rPr>
        <sz val="10"/>
        <color indexed="8"/>
        <rFont val="VL Pゴシック"/>
        <family val="2"/>
      </rPr>
      <t>月下旬</t>
    </r>
  </si>
  <si>
    <r>
      <t>コネクタ</t>
    </r>
    <r>
      <rPr>
        <sz val="11"/>
        <color indexed="8"/>
        <rFont val="Liberation Sans1"/>
        <family val="2"/>
      </rPr>
      <t xml:space="preserve">SHV, LEMO, </t>
    </r>
    <r>
      <rPr>
        <sz val="10"/>
        <color indexed="8"/>
        <rFont val="VL Pゴシック"/>
        <family val="2"/>
      </rPr>
      <t>テーパディバイダー</t>
    </r>
  </si>
  <si>
    <t>G-tech</t>
  </si>
  <si>
    <t>EJ-200</t>
  </si>
  <si>
    <t>20x40x1000</t>
  </si>
  <si>
    <t>反射材・遮光・接着</t>
  </si>
  <si>
    <t>校費</t>
  </si>
  <si>
    <r>
      <t>2</t>
    </r>
    <r>
      <rPr>
        <sz val="10"/>
        <color indexed="8"/>
        <rFont val="VL Pゴシック"/>
        <family val="2"/>
      </rPr>
      <t>月末</t>
    </r>
  </si>
  <si>
    <t>VETO</t>
  </si>
  <si>
    <t>H6410</t>
  </si>
  <si>
    <r>
      <t>H7195</t>
    </r>
    <r>
      <rPr>
        <sz val="10"/>
        <color indexed="8"/>
        <rFont val="VL Pゴシック"/>
        <family val="2"/>
      </rPr>
      <t>の</t>
    </r>
    <r>
      <rPr>
        <sz val="11"/>
        <color indexed="8"/>
        <rFont val="Liberation Sans1"/>
        <family val="2"/>
      </rPr>
      <t>BNC</t>
    </r>
    <r>
      <rPr>
        <sz val="10"/>
        <color indexed="8"/>
        <rFont val="VL Pゴシック"/>
        <family val="2"/>
      </rPr>
      <t>出力</t>
    </r>
    <r>
      <rPr>
        <sz val="11"/>
        <color indexed="8"/>
        <rFont val="Liberation Sans1"/>
        <family val="2"/>
      </rPr>
      <t>1ch</t>
    </r>
    <r>
      <rPr>
        <sz val="10"/>
        <color indexed="8"/>
        <rFont val="VL Pゴシック"/>
        <family val="2"/>
      </rPr>
      <t>版</t>
    </r>
  </si>
  <si>
    <r>
      <t>3</t>
    </r>
    <r>
      <rPr>
        <sz val="10"/>
        <color indexed="8"/>
        <rFont val="VL Pゴシック"/>
        <family val="2"/>
      </rPr>
      <t>月上旬</t>
    </r>
  </si>
  <si>
    <t>10x360x1050</t>
  </si>
  <si>
    <t>ライトガイド 平板型</t>
  </si>
  <si>
    <t>光学接着</t>
  </si>
  <si>
    <t>遮光</t>
  </si>
  <si>
    <r>
      <t xml:space="preserve">磁気シールドケース </t>
    </r>
    <r>
      <rPr>
        <sz val="11"/>
        <color indexed="8"/>
        <rFont val="Liberation Sans1"/>
        <family val="2"/>
      </rPr>
      <t>Φ60x0.8tx40</t>
    </r>
  </si>
  <si>
    <t>SC</t>
  </si>
  <si>
    <t>H7195MODB</t>
  </si>
  <si>
    <r>
      <t>H7195</t>
    </r>
    <r>
      <rPr>
        <sz val="10"/>
        <color indexed="8"/>
        <rFont val="VL Pゴシック"/>
        <family val="2"/>
      </rPr>
      <t>の三段</t>
    </r>
    <r>
      <rPr>
        <sz val="11"/>
        <color indexed="8"/>
        <rFont val="Liberation Sans1"/>
        <family val="2"/>
      </rPr>
      <t>booster</t>
    </r>
    <r>
      <rPr>
        <sz val="10"/>
        <color indexed="8"/>
        <rFont val="VL Pゴシック"/>
        <family val="2"/>
      </rPr>
      <t>付き</t>
    </r>
  </si>
  <si>
    <r>
      <t>3</t>
    </r>
    <r>
      <rPr>
        <sz val="10"/>
        <color indexed="8"/>
        <rFont val="VL Pゴシック"/>
        <family val="2"/>
      </rPr>
      <t>月下旬</t>
    </r>
  </si>
  <si>
    <t>回路</t>
  </si>
  <si>
    <t>ケーブル</t>
  </si>
  <si>
    <t>林栄</t>
  </si>
  <si>
    <t>SHV-SHV 9m</t>
  </si>
  <si>
    <t>QLA-QLA 9m</t>
  </si>
  <si>
    <t>値引き</t>
  </si>
  <si>
    <t>QLA-QLA 5m</t>
  </si>
  <si>
    <r>
      <t>2</t>
    </r>
    <r>
      <rPr>
        <sz val="10"/>
        <color indexed="8"/>
        <rFont val="VL Pゴシック"/>
        <family val="2"/>
      </rPr>
      <t>月中旬</t>
    </r>
  </si>
  <si>
    <t>NEUT,VETO</t>
  </si>
  <si>
    <r>
      <t>17</t>
    </r>
    <r>
      <rPr>
        <sz val="10"/>
        <color indexed="8"/>
        <rFont val="VL Pゴシック"/>
        <family val="2"/>
      </rPr>
      <t>対フラット</t>
    </r>
    <r>
      <rPr>
        <sz val="11"/>
        <color indexed="8"/>
        <rFont val="Liberation Sans1"/>
        <family val="2"/>
      </rPr>
      <t>-16</t>
    </r>
    <r>
      <rPr>
        <sz val="10"/>
        <color indexed="8"/>
        <rFont val="VL Pゴシック"/>
        <family val="2"/>
      </rPr>
      <t>個</t>
    </r>
    <r>
      <rPr>
        <sz val="11"/>
        <color indexed="8"/>
        <rFont val="Liberation Sans1"/>
        <family val="2"/>
      </rPr>
      <t>LEMO</t>
    </r>
    <r>
      <rPr>
        <sz val="10"/>
        <color indexed="8"/>
        <rFont val="VL Pゴシック"/>
        <family val="2"/>
      </rPr>
      <t>オスケーブル</t>
    </r>
    <r>
      <rPr>
        <sz val="11"/>
        <color indexed="8"/>
        <rFont val="Liberation Sans1"/>
        <family val="2"/>
      </rPr>
      <t>(RG174/U) 5m</t>
    </r>
  </si>
  <si>
    <r>
      <t>splitter</t>
    </r>
    <r>
      <rPr>
        <sz val="10"/>
        <color indexed="8"/>
        <rFont val="VL Pゴシック"/>
        <family val="2"/>
      </rPr>
      <t>試作</t>
    </r>
  </si>
  <si>
    <r>
      <t>パネル試作</t>
    </r>
    <r>
      <rPr>
        <sz val="11"/>
        <color indexed="8"/>
        <rFont val="Liberation Sans1"/>
        <family val="2"/>
      </rPr>
      <t>1</t>
    </r>
  </si>
  <si>
    <r>
      <t>シールド試作</t>
    </r>
    <r>
      <rPr>
        <sz val="11"/>
        <color indexed="8"/>
        <rFont val="ＭＳ Ｐゴシック"/>
        <family val="2"/>
      </rPr>
      <t>1</t>
    </r>
  </si>
  <si>
    <r>
      <t>パネル試作</t>
    </r>
    <r>
      <rPr>
        <sz val="11"/>
        <color indexed="8"/>
        <rFont val="ＭＳ Ｐゴシック"/>
        <family val="2"/>
      </rPr>
      <t>2</t>
    </r>
  </si>
  <si>
    <r>
      <t>シールド試作</t>
    </r>
    <r>
      <rPr>
        <sz val="11"/>
        <color indexed="8"/>
        <rFont val="ＭＳ Ｐゴシック"/>
        <family val="2"/>
      </rPr>
      <t>2</t>
    </r>
  </si>
  <si>
    <t>22QLA-01-0-2</t>
  </si>
  <si>
    <r>
      <t xml:space="preserve">コネクタ </t>
    </r>
    <r>
      <rPr>
        <sz val="11"/>
        <color indexed="8"/>
        <rFont val="ＭＳ Ｐゴシック"/>
        <family val="2"/>
      </rPr>
      <t>LEMO</t>
    </r>
  </si>
  <si>
    <t>72Z-0-0-9</t>
  </si>
  <si>
    <t>アースラグ板</t>
  </si>
  <si>
    <t>RO-S2CKF6R20</t>
  </si>
  <si>
    <r>
      <t xml:space="preserve">抵抗器 </t>
    </r>
    <r>
      <rPr>
        <sz val="11"/>
        <color indexed="8"/>
        <rFont val="Liberation Sans1"/>
        <family val="2"/>
      </rPr>
      <t>6.2Ω</t>
    </r>
  </si>
  <si>
    <t>RO-S2CKF1500</t>
  </si>
  <si>
    <r>
      <t xml:space="preserve">抵抗器 </t>
    </r>
    <r>
      <rPr>
        <sz val="11"/>
        <color indexed="8"/>
        <rFont val="Liberation Sans1"/>
        <family val="2"/>
      </rPr>
      <t>150Ω</t>
    </r>
  </si>
  <si>
    <t>送料</t>
  </si>
  <si>
    <t>splitter</t>
  </si>
  <si>
    <t>パネル</t>
  </si>
  <si>
    <r>
      <t>2</t>
    </r>
    <r>
      <rPr>
        <sz val="10"/>
        <color indexed="8"/>
        <rFont val="VL Pゴシック"/>
        <family val="2"/>
      </rPr>
      <t>月上旬</t>
    </r>
  </si>
  <si>
    <t>シールド</t>
  </si>
  <si>
    <t>77Z-0-0-1</t>
  </si>
  <si>
    <t>絶縁ワッシャー</t>
  </si>
  <si>
    <t>RO-S2CKF16R50</t>
  </si>
  <si>
    <r>
      <t xml:space="preserve">抵抗器 </t>
    </r>
    <r>
      <rPr>
        <sz val="11"/>
        <color indexed="8"/>
        <rFont val="Liberation Sans1"/>
        <family val="2"/>
      </rPr>
      <t>16.5Ω</t>
    </r>
  </si>
  <si>
    <t>架台</t>
  </si>
  <si>
    <r>
      <t>上部</t>
    </r>
    <r>
      <rPr>
        <sz val="11"/>
        <color indexed="8"/>
        <rFont val="Liberation Sans1"/>
        <family val="2"/>
      </rPr>
      <t>HIME</t>
    </r>
    <r>
      <rPr>
        <sz val="10"/>
        <color indexed="8"/>
        <rFont val="VL Pゴシック"/>
        <family val="2"/>
      </rPr>
      <t>支持</t>
    </r>
  </si>
  <si>
    <r>
      <t>PMT</t>
    </r>
    <r>
      <rPr>
        <sz val="10"/>
        <color indexed="8"/>
        <rFont val="VL Pゴシック"/>
        <family val="2"/>
      </rPr>
      <t>押さえ</t>
    </r>
    <r>
      <rPr>
        <sz val="11"/>
        <color indexed="8"/>
        <rFont val="Liberation Sans1"/>
        <family val="2"/>
      </rPr>
      <t xml:space="preserve">, </t>
    </r>
    <r>
      <rPr>
        <sz val="10"/>
        <color indexed="8"/>
        <rFont val="VL Pゴシック"/>
        <family val="2"/>
      </rPr>
      <t>黒デルリン</t>
    </r>
  </si>
  <si>
    <t>小林科研</t>
  </si>
  <si>
    <r>
      <t>NEUT</t>
    </r>
    <r>
      <rPr>
        <sz val="10"/>
        <color indexed="8"/>
        <rFont val="VL Pゴシック"/>
        <family val="2"/>
      </rPr>
      <t>支え</t>
    </r>
    <r>
      <rPr>
        <sz val="11"/>
        <color indexed="8"/>
        <rFont val="Liberation Sans1"/>
        <family val="2"/>
      </rPr>
      <t>(</t>
    </r>
    <r>
      <rPr>
        <sz val="10"/>
        <color indexed="8"/>
        <rFont val="VL Pゴシック"/>
        <family val="2"/>
      </rPr>
      <t>長軸方向</t>
    </r>
    <r>
      <rPr>
        <sz val="11"/>
        <color indexed="8"/>
        <rFont val="Liberation Sans1"/>
        <family val="2"/>
      </rPr>
      <t xml:space="preserve">), </t>
    </r>
    <r>
      <rPr>
        <sz val="10"/>
        <color indexed="8"/>
        <rFont val="VL Pゴシック"/>
        <family val="2"/>
      </rPr>
      <t>黒デルリン</t>
    </r>
  </si>
  <si>
    <t>SFF-AL4</t>
  </si>
  <si>
    <r>
      <t>NEUT</t>
    </r>
    <r>
      <rPr>
        <sz val="10"/>
        <color indexed="8"/>
        <rFont val="VL Pゴシック"/>
        <family val="2"/>
      </rPr>
      <t>支え</t>
    </r>
    <r>
      <rPr>
        <sz val="11"/>
        <color indexed="8"/>
        <rFont val="Liberation Sans1"/>
        <family val="2"/>
      </rPr>
      <t>(</t>
    </r>
    <r>
      <rPr>
        <sz val="10"/>
        <color indexed="8"/>
        <rFont val="VL Pゴシック"/>
        <family val="2"/>
      </rPr>
      <t>短軸方向</t>
    </r>
    <r>
      <rPr>
        <sz val="11"/>
        <color indexed="8"/>
        <rFont val="Liberation Sans1"/>
        <family val="2"/>
      </rPr>
      <t xml:space="preserve">), </t>
    </r>
    <r>
      <rPr>
        <sz val="10"/>
        <color indexed="8"/>
        <rFont val="VL Pゴシック"/>
        <family val="2"/>
      </rPr>
      <t>アルミ</t>
    </r>
    <r>
      <rPr>
        <sz val="11"/>
        <color indexed="8"/>
        <rFont val="Liberation Sans1"/>
        <family val="2"/>
      </rPr>
      <t>, g-tech</t>
    </r>
    <r>
      <rPr>
        <sz val="10"/>
        <color indexed="8"/>
        <rFont val="VL Pゴシック"/>
        <family val="2"/>
      </rPr>
      <t>加工</t>
    </r>
  </si>
  <si>
    <r>
      <t>VETO</t>
    </r>
    <r>
      <rPr>
        <sz val="10"/>
        <color indexed="8"/>
        <rFont val="VL Pゴシック"/>
        <family val="2"/>
      </rPr>
      <t>支え</t>
    </r>
    <r>
      <rPr>
        <sz val="11"/>
        <color indexed="8"/>
        <rFont val="Liberation Sans1"/>
        <family val="2"/>
      </rPr>
      <t>(</t>
    </r>
    <r>
      <rPr>
        <sz val="10"/>
        <color indexed="8"/>
        <rFont val="VL Pゴシック"/>
        <family val="2"/>
      </rPr>
      <t>短軸方向</t>
    </r>
    <r>
      <rPr>
        <sz val="11"/>
        <color indexed="8"/>
        <rFont val="Liberation Sans1"/>
        <family val="2"/>
      </rPr>
      <t xml:space="preserve">), </t>
    </r>
    <r>
      <rPr>
        <sz val="10"/>
        <color indexed="8"/>
        <rFont val="VL Pゴシック"/>
        <family val="2"/>
      </rPr>
      <t>アルミ</t>
    </r>
    <r>
      <rPr>
        <sz val="11"/>
        <color indexed="8"/>
        <rFont val="Liberation Sans1"/>
        <family val="2"/>
      </rPr>
      <t>, g-tech</t>
    </r>
    <r>
      <rPr>
        <sz val="10"/>
        <color indexed="8"/>
        <rFont val="VL Pゴシック"/>
        <family val="2"/>
      </rPr>
      <t>加工</t>
    </r>
  </si>
  <si>
    <r>
      <t>VETO</t>
    </r>
    <r>
      <rPr>
        <sz val="10"/>
        <color indexed="8"/>
        <rFont val="VL Pゴシック"/>
        <family val="2"/>
      </rPr>
      <t xml:space="preserve">支え アルミアングル </t>
    </r>
    <r>
      <rPr>
        <sz val="11"/>
        <color indexed="8"/>
        <rFont val="Liberation Sans1"/>
        <family val="2"/>
      </rPr>
      <t>t=3 40x40x19</t>
    </r>
  </si>
  <si>
    <t>Wilco</t>
  </si>
  <si>
    <t>ERU-4200A</t>
  </si>
  <si>
    <r>
      <t xml:space="preserve">M4 200mm </t>
    </r>
    <r>
      <rPr>
        <sz val="10"/>
        <color indexed="8"/>
        <rFont val="VL Pゴシック"/>
        <family val="2"/>
      </rPr>
      <t>全ネジ ステンレス</t>
    </r>
  </si>
  <si>
    <t>FCBT-0414B</t>
  </si>
  <si>
    <r>
      <t xml:space="preserve">M4 14mm </t>
    </r>
    <r>
      <rPr>
        <sz val="10"/>
        <color indexed="8"/>
        <rFont val="VL Pゴシック"/>
        <family val="2"/>
      </rPr>
      <t>六角穴付きボルト</t>
    </r>
  </si>
  <si>
    <t>FNT-04E</t>
  </si>
  <si>
    <r>
      <t xml:space="preserve">M4 14mm </t>
    </r>
    <r>
      <rPr>
        <sz val="10"/>
        <color indexed="8"/>
        <rFont val="VL Pゴシック"/>
        <family val="2"/>
      </rPr>
      <t>六角ナット 鉄</t>
    </r>
  </si>
  <si>
    <t>FW-0408-08E</t>
  </si>
  <si>
    <r>
      <t xml:space="preserve">M4 t=0.8 </t>
    </r>
    <r>
      <rPr>
        <sz val="10"/>
        <color indexed="8"/>
        <rFont val="VL Pゴシック"/>
        <family val="2"/>
      </rPr>
      <t>平ワッシャー 鉄</t>
    </r>
  </si>
  <si>
    <t>上部フレーム</t>
  </si>
  <si>
    <t>NIC</t>
  </si>
  <si>
    <t>AFS-1020-4-1600L</t>
  </si>
  <si>
    <r>
      <t>ベーシックフレーム</t>
    </r>
    <r>
      <rPr>
        <sz val="11"/>
        <color indexed="8"/>
        <rFont val="Liberation Sans1"/>
        <family val="2"/>
      </rPr>
      <t>(10x20x1600)</t>
    </r>
  </si>
  <si>
    <t>NSM-04-4-P50</t>
  </si>
  <si>
    <r>
      <t>四角ナット</t>
    </r>
    <r>
      <rPr>
        <sz val="11"/>
        <color indexed="8"/>
        <rFont val="Liberation Sans1"/>
        <family val="2"/>
      </rPr>
      <t>(50</t>
    </r>
    <r>
      <rPr>
        <sz val="10"/>
        <color indexed="8"/>
        <rFont val="VL Pゴシック"/>
        <family val="2"/>
      </rPr>
      <t>個パック</t>
    </r>
    <r>
      <rPr>
        <sz val="11"/>
        <color indexed="8"/>
        <rFont val="Liberation Sans1"/>
        <family val="2"/>
      </rPr>
      <t>)</t>
    </r>
  </si>
  <si>
    <t>SUS</t>
  </si>
  <si>
    <t>SFF-424</t>
  </si>
  <si>
    <r>
      <t>SF2-40</t>
    </r>
    <r>
      <rPr>
        <sz val="10"/>
        <color indexed="8"/>
        <rFont val="VL Pゴシック"/>
        <family val="2"/>
      </rPr>
      <t>・</t>
    </r>
    <r>
      <rPr>
        <sz val="11"/>
        <color indexed="8"/>
        <rFont val="Liberation Sans1"/>
        <family val="2"/>
      </rPr>
      <t>40 L=1640(</t>
    </r>
    <r>
      <rPr>
        <sz val="10"/>
        <color indexed="8"/>
        <rFont val="VL Pゴシック"/>
        <family val="2"/>
      </rPr>
      <t>穴加工</t>
    </r>
    <r>
      <rPr>
        <sz val="11"/>
        <color indexed="8"/>
        <rFont val="Liberation Sans1"/>
        <family val="2"/>
      </rPr>
      <t>x10)</t>
    </r>
  </si>
  <si>
    <r>
      <t>SF2-40</t>
    </r>
    <r>
      <rPr>
        <sz val="10"/>
        <color indexed="8"/>
        <rFont val="VL Pゴシック"/>
        <family val="2"/>
      </rPr>
      <t>・</t>
    </r>
    <r>
      <rPr>
        <sz val="11"/>
        <color indexed="8"/>
        <rFont val="Liberation Sans1"/>
        <family val="2"/>
      </rPr>
      <t>40 L=1640</t>
    </r>
  </si>
  <si>
    <t>SFK-025</t>
  </si>
  <si>
    <r>
      <t>D</t>
    </r>
    <r>
      <rPr>
        <sz val="10"/>
        <color indexed="8"/>
        <rFont val="VL Pゴシック"/>
        <family val="2"/>
      </rPr>
      <t xml:space="preserve">ブラケット </t>
    </r>
    <r>
      <rPr>
        <sz val="11"/>
        <color indexed="8"/>
        <rFont val="Liberation Sans1"/>
        <family val="2"/>
      </rPr>
      <t>LW</t>
    </r>
    <r>
      <rPr>
        <sz val="10"/>
        <color indexed="8"/>
        <rFont val="VL Pゴシック"/>
        <family val="2"/>
      </rPr>
      <t>キット</t>
    </r>
  </si>
  <si>
    <r>
      <t>UF-85</t>
    </r>
    <r>
      <rPr>
        <sz val="10"/>
        <color indexed="8"/>
        <rFont val="VL Pゴシック"/>
        <family val="2"/>
      </rPr>
      <t>・</t>
    </r>
    <r>
      <rPr>
        <sz val="11"/>
        <color indexed="8"/>
        <rFont val="Liberation Sans1"/>
        <family val="2"/>
      </rPr>
      <t>85</t>
    </r>
  </si>
  <si>
    <r>
      <t>10x20x1600</t>
    </r>
    <r>
      <rPr>
        <sz val="10"/>
        <color indexed="8"/>
        <rFont val="VL Pゴシック"/>
        <family val="2"/>
      </rPr>
      <t>のアルミ支柱支え</t>
    </r>
    <r>
      <rPr>
        <sz val="11"/>
        <color indexed="8"/>
        <rFont val="Liberation Sans1"/>
        <family val="2"/>
      </rPr>
      <t xml:space="preserve">, </t>
    </r>
    <r>
      <rPr>
        <sz val="10"/>
        <color indexed="8"/>
        <rFont val="VL Pゴシック"/>
        <family val="2"/>
      </rPr>
      <t>アルミ</t>
    </r>
    <r>
      <rPr>
        <sz val="11"/>
        <color indexed="8"/>
        <rFont val="Liberation Sans1"/>
        <family val="2"/>
      </rPr>
      <t>, g-tech</t>
    </r>
    <r>
      <rPr>
        <sz val="10"/>
        <color indexed="8"/>
        <rFont val="VL Pゴシック"/>
        <family val="2"/>
      </rPr>
      <t>加工</t>
    </r>
  </si>
  <si>
    <t>下部</t>
  </si>
  <si>
    <t>SFK-915</t>
  </si>
  <si>
    <r>
      <t>アジャスタキャスタープレート</t>
    </r>
    <r>
      <rPr>
        <sz val="11"/>
        <color indexed="8"/>
        <rFont val="Liberation Sans1"/>
        <family val="2"/>
      </rPr>
      <t>DC L</t>
    </r>
    <r>
      <rPr>
        <sz val="10"/>
        <color indexed="8"/>
        <rFont val="VL Pゴシック"/>
        <family val="2"/>
      </rPr>
      <t>キット</t>
    </r>
  </si>
  <si>
    <t>要見積り</t>
  </si>
  <si>
    <r>
      <t>架台いろいろ</t>
    </r>
    <r>
      <rPr>
        <sz val="11"/>
        <color indexed="8"/>
        <rFont val="Liberation Sans1"/>
        <family val="2"/>
      </rPr>
      <t>(</t>
    </r>
    <r>
      <rPr>
        <sz val="10"/>
        <color indexed="8"/>
        <rFont val="VL Pゴシック"/>
        <family val="2"/>
      </rPr>
      <t>要再設計</t>
    </r>
    <r>
      <rPr>
        <sz val="11"/>
        <color indexed="8"/>
        <rFont val="Liberation Sans1"/>
        <family val="2"/>
      </rPr>
      <t>)</t>
    </r>
  </si>
  <si>
    <r>
      <t xml:space="preserve">M4 8mm </t>
    </r>
    <r>
      <rPr>
        <sz val="10"/>
        <color indexed="8"/>
        <rFont val="VL Pゴシック"/>
        <family val="2"/>
      </rPr>
      <t>六角穴付き 鉄</t>
    </r>
  </si>
  <si>
    <t>BNC-BNC 9m</t>
  </si>
  <si>
    <t>だるまさん</t>
  </si>
  <si>
    <t>34pin flat ~0.5m</t>
  </si>
  <si>
    <r>
      <t>プラスチック</t>
    </r>
    <r>
      <rPr>
        <sz val="10"/>
        <color indexed="8"/>
        <rFont val="Kochi Gothic"/>
        <family val="2"/>
      </rPr>
      <t>+</t>
    </r>
    <r>
      <rPr>
        <sz val="10"/>
        <color indexed="8"/>
        <rFont val="VL Pゴシック"/>
        <family val="2"/>
      </rPr>
      <t>ライトガイド</t>
    </r>
  </si>
  <si>
    <r>
      <t>SC</t>
    </r>
    <r>
      <rPr>
        <sz val="10"/>
        <color indexed="8"/>
        <rFont val="VL Pゴシック"/>
        <family val="2"/>
      </rPr>
      <t>架台</t>
    </r>
  </si>
  <si>
    <t>RCNP?</t>
  </si>
  <si>
    <t>SHV-SHV 12m(3m)</t>
  </si>
  <si>
    <t>BNC-BNC 12m</t>
  </si>
  <si>
    <t>実験備品</t>
  </si>
  <si>
    <t>?</t>
  </si>
  <si>
    <t>Li target</t>
  </si>
  <si>
    <t>RCNP</t>
  </si>
  <si>
    <t>DAQ</t>
  </si>
  <si>
    <t>PMT</t>
  </si>
  <si>
    <r>
      <t>基盤</t>
    </r>
    <r>
      <rPr>
        <sz val="10"/>
        <color indexed="8"/>
        <rFont val="Kochi Gothic"/>
        <family val="2"/>
      </rPr>
      <t>B</t>
    </r>
  </si>
  <si>
    <t>cable</t>
  </si>
  <si>
    <t>booster cable</t>
  </si>
  <si>
    <t>rooter</t>
  </si>
  <si>
    <t>つくも</t>
  </si>
  <si>
    <t>PMT end</t>
  </si>
  <si>
    <t>CI</t>
  </si>
  <si>
    <t>工具</t>
  </si>
  <si>
    <t>島忠</t>
  </si>
  <si>
    <t>ネジ</t>
  </si>
  <si>
    <t>ウィルコ</t>
  </si>
  <si>
    <t>コネクタ</t>
  </si>
  <si>
    <t>中村研</t>
  </si>
  <si>
    <t>理研</t>
  </si>
  <si>
    <t>近藤さん</t>
  </si>
  <si>
    <t>回路全て</t>
  </si>
  <si>
    <r>
      <t xml:space="preserve">19inch </t>
    </r>
    <r>
      <rPr>
        <sz val="10"/>
        <color indexed="8"/>
        <rFont val="VL Pゴシック"/>
        <family val="2"/>
      </rPr>
      <t>ラック</t>
    </r>
  </si>
  <si>
    <t>HV(64ch)</t>
  </si>
  <si>
    <t>VME QDC 32ch</t>
  </si>
  <si>
    <t>VME TDC 32ch</t>
  </si>
  <si>
    <t>VME ECL Delay 16ch</t>
  </si>
  <si>
    <t>VME Crate 21 lane</t>
  </si>
  <si>
    <t>VME controller</t>
  </si>
  <si>
    <t>VME output resister</t>
  </si>
  <si>
    <t>VME scaler</t>
  </si>
  <si>
    <t>CAMAC crate</t>
  </si>
  <si>
    <t>CAMAC controller</t>
  </si>
  <si>
    <t>CAMAC discri 16ch</t>
  </si>
  <si>
    <t>NIM 2fold coin</t>
  </si>
  <si>
    <t>NIM Discri 8ch</t>
  </si>
  <si>
    <t>NIM-ECL convereter</t>
  </si>
  <si>
    <t>NIM OR 2+3+6</t>
  </si>
  <si>
    <t>NIM AND 4chx3inputs</t>
  </si>
  <si>
    <t>NIM GG &amp; latch</t>
  </si>
  <si>
    <t>NIM F/F</t>
  </si>
  <si>
    <t>NIM linear F/F</t>
  </si>
  <si>
    <t>NIM visual scaler</t>
  </si>
  <si>
    <t>Analog Delay(for trigger) (5,10,20,40)x3ch</t>
  </si>
  <si>
    <t>Analog Deley(for analog) 16ch</t>
  </si>
  <si>
    <t>splitter panel 16ch</t>
  </si>
  <si>
    <t>Booster-SHV 3ch</t>
  </si>
  <si>
    <t>LEMO-LEMO 9m</t>
  </si>
  <si>
    <t>LEMO-LEMO 5m</t>
  </si>
  <si>
    <t>LEMO-LEMO 2m</t>
  </si>
  <si>
    <t>LEMO-LEMO ~0.5m</t>
  </si>
  <si>
    <t>16ch LEMO-FLAT 5m</t>
  </si>
  <si>
    <t>FLAT-FLAT ~0.5m</t>
  </si>
  <si>
    <r>
      <t>二股</t>
    </r>
    <r>
      <rPr>
        <sz val="10"/>
        <color indexed="8"/>
        <rFont val="Kochi Gothic"/>
        <family val="2"/>
      </rPr>
      <t>FLAT-FLAT ~0.5m</t>
    </r>
  </si>
  <si>
    <r>
      <t xml:space="preserve">LEMO-LEMO </t>
    </r>
    <r>
      <rPr>
        <sz val="10"/>
        <color indexed="8"/>
        <rFont val="VL Pゴシック"/>
        <family val="2"/>
      </rPr>
      <t>いろいろ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</si>
</sst>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VL Pゴシック"/>
      <family val="2"/>
    </font>
    <font>
      <sz val="10"/>
      <name val="Arial"/>
      <family val="0"/>
    </font>
    <font>
      <sz val="10"/>
      <color indexed="8"/>
      <name val="Kochi Gothic"/>
      <family val="2"/>
    </font>
    <font>
      <sz val="10"/>
      <color indexed="8"/>
      <name val="VL Pゴシック"/>
      <family val="2"/>
    </font>
    <font>
      <sz val="11"/>
      <color indexed="8"/>
      <name val="Liberation Sans1"/>
      <family val="2"/>
    </font>
    <font>
      <sz val="11"/>
      <color indexed="8"/>
      <name val="ＭＳ Ｐゴシック"/>
      <family val="2"/>
    </font>
    <font>
      <sz val="10"/>
      <color indexed="8"/>
      <name val="msgothic"/>
      <family val="2"/>
    </font>
    <font>
      <sz val="10"/>
      <name val="Kochi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>
      <alignment/>
      <protection/>
    </xf>
  </cellStyleXfs>
  <cellXfs count="9">
    <xf numFmtId="164" fontId="0" fillId="0" borderId="0" xfId="0" applyAlignment="1">
      <alignment/>
    </xf>
    <xf numFmtId="164" fontId="3" fillId="0" borderId="0" xfId="20">
      <alignment/>
      <protection/>
    </xf>
    <xf numFmtId="164" fontId="3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 wrapText="1"/>
      <protection/>
    </xf>
    <xf numFmtId="164" fontId="2" fillId="0" borderId="0" xfId="20" applyFont="1">
      <alignment/>
      <protection/>
    </xf>
    <xf numFmtId="164" fontId="7" fillId="0" borderId="0" xfId="0" applyFont="1" applyAlignment="1">
      <alignment/>
    </xf>
    <xf numFmtId="164" fontId="3" fillId="0" borderId="0" xfId="0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Gnumeric-defaul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130"/>
  <sheetViews>
    <sheetView tabSelected="1" workbookViewId="0" topLeftCell="B61">
      <selection activeCell="M79" sqref="M79"/>
    </sheetView>
  </sheetViews>
  <sheetFormatPr defaultColWidth="9.00390625" defaultRowHeight="12.75"/>
  <cols>
    <col min="1" max="1" width="10.375" style="1" customWidth="1"/>
    <col min="2" max="2" width="8.50390625" style="1" customWidth="1"/>
    <col min="3" max="3" width="13.875" style="1" customWidth="1"/>
    <col min="4" max="4" width="12.125" style="1" customWidth="1"/>
    <col min="5" max="5" width="12.25390625" style="1" customWidth="1"/>
    <col min="6" max="6" width="15.75390625" style="1" customWidth="1"/>
    <col min="7" max="7" width="43.75390625" style="1" customWidth="1"/>
    <col min="8" max="8" width="7.75390625" style="1" customWidth="1"/>
    <col min="9" max="9" width="8.625" style="1" customWidth="1"/>
    <col min="10" max="10" width="9.375" style="1" customWidth="1"/>
    <col min="11" max="11" width="8.625" style="1" customWidth="1"/>
    <col min="12" max="14" width="9.375" style="1" customWidth="1"/>
    <col min="15" max="15" width="6.625" style="1" customWidth="1"/>
    <col min="16" max="16384" width="8.625" style="1" customWidth="1"/>
  </cols>
  <sheetData>
    <row r="1" s="2" customFormat="1" ht="12.75"/>
    <row r="2" spans="5:15" s="2" customFormat="1" ht="12.75">
      <c r="E2" s="2" t="s">
        <v>0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5</v>
      </c>
      <c r="K2" s="2" t="s">
        <v>6</v>
      </c>
      <c r="M2" s="2" t="s">
        <v>7</v>
      </c>
      <c r="N2" s="2" t="s">
        <v>8</v>
      </c>
      <c r="O2" s="2" t="s">
        <v>9</v>
      </c>
    </row>
    <row r="3" spans="2:15" s="2" customFormat="1" ht="12.75">
      <c r="B3" s="2" t="s">
        <v>10</v>
      </c>
      <c r="C3" s="3" t="s">
        <v>11</v>
      </c>
      <c r="D3" s="3" t="s">
        <v>11</v>
      </c>
      <c r="E3" s="2" t="s">
        <v>12</v>
      </c>
      <c r="F3" s="3" t="s">
        <v>13</v>
      </c>
      <c r="G3" s="2" t="s">
        <v>14</v>
      </c>
      <c r="H3" s="2">
        <v>96</v>
      </c>
      <c r="I3" s="2">
        <v>63700</v>
      </c>
      <c r="J3" s="2">
        <f>H3*I3</f>
        <v>6115200</v>
      </c>
      <c r="K3" s="2">
        <f>FLOOR(J3*1.05,SIGN(J3*1.05))</f>
        <v>6420960</v>
      </c>
      <c r="L3" s="2" t="s">
        <v>15</v>
      </c>
      <c r="M3" s="3" t="s">
        <v>16</v>
      </c>
      <c r="N3" s="4" t="s">
        <v>17</v>
      </c>
      <c r="O3" s="3" t="s">
        <v>16</v>
      </c>
    </row>
    <row r="4" spans="4:15" s="2" customFormat="1" ht="12.75">
      <c r="D4" s="3" t="s">
        <v>11</v>
      </c>
      <c r="E4" s="2" t="s">
        <v>12</v>
      </c>
      <c r="F4" s="3" t="s">
        <v>13</v>
      </c>
      <c r="G4" s="2" t="s">
        <v>18</v>
      </c>
      <c r="H4" s="2">
        <v>4</v>
      </c>
      <c r="I4" s="2">
        <v>63700</v>
      </c>
      <c r="J4" s="2">
        <f>H4*I4</f>
        <v>254800</v>
      </c>
      <c r="K4" s="2">
        <f>FLOOR(J4*1.05,SIGN(J4*1.05))</f>
        <v>267540</v>
      </c>
      <c r="L4" s="2" t="s">
        <v>15</v>
      </c>
      <c r="M4" s="3" t="s">
        <v>16</v>
      </c>
      <c r="N4" s="3" t="s">
        <v>16</v>
      </c>
      <c r="O4" s="3" t="s">
        <v>16</v>
      </c>
    </row>
    <row r="5" spans="4:15" s="2" customFormat="1" ht="12.75">
      <c r="D5" s="3" t="s">
        <v>11</v>
      </c>
      <c r="E5" s="3" t="s">
        <v>19</v>
      </c>
      <c r="F5" s="3" t="s">
        <v>20</v>
      </c>
      <c r="G5" s="3" t="s">
        <v>21</v>
      </c>
      <c r="H5" s="2">
        <v>50</v>
      </c>
      <c r="I5" s="2">
        <v>18500</v>
      </c>
      <c r="J5" s="2">
        <f>H5*I5</f>
        <v>925000</v>
      </c>
      <c r="K5" s="2">
        <f>FLOOR(J5*1.05,SIGN(J5*1.05))</f>
        <v>971250</v>
      </c>
      <c r="L5" s="2" t="s">
        <v>15</v>
      </c>
      <c r="M5" s="3" t="s">
        <v>16</v>
      </c>
      <c r="N5" s="3" t="s">
        <v>16</v>
      </c>
      <c r="O5" s="3" t="s">
        <v>16</v>
      </c>
    </row>
    <row r="6" spans="4:14" s="2" customFormat="1" ht="12.75">
      <c r="D6" s="3" t="s">
        <v>11</v>
      </c>
      <c r="E6" s="3" t="s">
        <v>19</v>
      </c>
      <c r="G6" s="2" t="s">
        <v>22</v>
      </c>
      <c r="H6" s="2">
        <v>48</v>
      </c>
      <c r="I6" s="2">
        <v>4000</v>
      </c>
      <c r="J6" s="2">
        <f>H6*I6</f>
        <v>192000</v>
      </c>
      <c r="K6" s="2">
        <f>FLOOR(J6*1.05,SIGN(J6*1.05))</f>
        <v>201600</v>
      </c>
      <c r="L6" s="2" t="s">
        <v>23</v>
      </c>
      <c r="M6" s="3" t="s">
        <v>16</v>
      </c>
      <c r="N6" s="4" t="s">
        <v>24</v>
      </c>
    </row>
    <row r="7" spans="3:14" s="2" customFormat="1" ht="12.75">
      <c r="C7" s="3" t="s">
        <v>25</v>
      </c>
      <c r="D7" s="3" t="s">
        <v>25</v>
      </c>
      <c r="E7" s="2" t="s">
        <v>12</v>
      </c>
      <c r="F7" s="3" t="s">
        <v>26</v>
      </c>
      <c r="G7" s="3" t="s">
        <v>27</v>
      </c>
      <c r="H7" s="2">
        <v>4</v>
      </c>
      <c r="I7" s="2">
        <v>90000</v>
      </c>
      <c r="J7" s="2">
        <f>H7*I7</f>
        <v>360000</v>
      </c>
      <c r="K7" s="2">
        <f>FLOOR(J7*1.05,SIGN(J7*1.05))</f>
        <v>378000</v>
      </c>
      <c r="L7" s="2" t="s">
        <v>23</v>
      </c>
      <c r="M7" s="3" t="s">
        <v>16</v>
      </c>
      <c r="N7" s="4" t="s">
        <v>28</v>
      </c>
    </row>
    <row r="8" spans="4:14" s="2" customFormat="1" ht="12.75">
      <c r="D8" s="3" t="s">
        <v>25</v>
      </c>
      <c r="E8" s="3" t="s">
        <v>19</v>
      </c>
      <c r="F8" s="3" t="s">
        <v>20</v>
      </c>
      <c r="G8" s="3" t="s">
        <v>29</v>
      </c>
      <c r="H8" s="2">
        <v>3</v>
      </c>
      <c r="I8" s="2">
        <v>90000</v>
      </c>
      <c r="J8" s="2">
        <f>H8*I8</f>
        <v>270000</v>
      </c>
      <c r="K8" s="2">
        <f>FLOOR(J8*1.05,SIGN(J8*1.05))</f>
        <v>283500</v>
      </c>
      <c r="L8" s="2" t="s">
        <v>15</v>
      </c>
      <c r="M8" s="3" t="s">
        <v>16</v>
      </c>
      <c r="N8" s="4" t="s">
        <v>24</v>
      </c>
    </row>
    <row r="9" spans="4:14" s="2" customFormat="1" ht="12.75">
      <c r="D9" s="3" t="s">
        <v>25</v>
      </c>
      <c r="E9" s="3" t="s">
        <v>19</v>
      </c>
      <c r="G9" s="2" t="s">
        <v>30</v>
      </c>
      <c r="H9" s="2">
        <v>6</v>
      </c>
      <c r="I9" s="2">
        <v>12000</v>
      </c>
      <c r="J9" s="2">
        <f>H9*I9</f>
        <v>72000</v>
      </c>
      <c r="K9" s="2">
        <f>FLOOR(J9*1.05,SIGN(J9*1.05))</f>
        <v>75600</v>
      </c>
      <c r="L9" s="2" t="s">
        <v>15</v>
      </c>
      <c r="M9" s="3" t="s">
        <v>16</v>
      </c>
      <c r="N9" s="4" t="s">
        <v>24</v>
      </c>
    </row>
    <row r="10" spans="4:14" s="2" customFormat="1" ht="12" customHeight="1">
      <c r="D10" s="3" t="s">
        <v>25</v>
      </c>
      <c r="E10" s="3" t="s">
        <v>19</v>
      </c>
      <c r="G10" s="2" t="s">
        <v>31</v>
      </c>
      <c r="H10" s="2">
        <v>3</v>
      </c>
      <c r="I10" s="2">
        <v>6000</v>
      </c>
      <c r="J10" s="2">
        <f>H10*I10</f>
        <v>18000</v>
      </c>
      <c r="K10" s="2">
        <f>FLOOR(J10*1.05,SIGN(J10*1.05))</f>
        <v>18900</v>
      </c>
      <c r="L10" s="2" t="s">
        <v>15</v>
      </c>
      <c r="M10" s="3" t="s">
        <v>16</v>
      </c>
      <c r="N10" s="4" t="s">
        <v>24</v>
      </c>
    </row>
    <row r="11" spans="4:14" s="2" customFormat="1" ht="12.75">
      <c r="D11" s="3" t="s">
        <v>25</v>
      </c>
      <c r="E11" s="3" t="s">
        <v>19</v>
      </c>
      <c r="G11" s="2" t="s">
        <v>32</v>
      </c>
      <c r="H11" s="2">
        <v>3</v>
      </c>
      <c r="I11" s="2">
        <v>5500</v>
      </c>
      <c r="J11" s="2">
        <f>H11*I11</f>
        <v>16500</v>
      </c>
      <c r="K11" s="2">
        <f>FLOOR(J11*1.05,SIGN(J11*1.05))</f>
        <v>17325</v>
      </c>
      <c r="L11" s="2" t="s">
        <v>15</v>
      </c>
      <c r="M11" s="3" t="s">
        <v>16</v>
      </c>
      <c r="N11" s="4" t="s">
        <v>24</v>
      </c>
    </row>
    <row r="12" spans="4:14" s="2" customFormat="1" ht="12.75">
      <c r="D12" s="3" t="s">
        <v>25</v>
      </c>
      <c r="E12" s="3" t="s">
        <v>19</v>
      </c>
      <c r="G12" s="2" t="s">
        <v>33</v>
      </c>
      <c r="H12" s="2">
        <v>6</v>
      </c>
      <c r="I12" s="2">
        <v>5500</v>
      </c>
      <c r="J12" s="2">
        <f>H12*I12</f>
        <v>33000</v>
      </c>
      <c r="K12" s="2">
        <f>FLOOR(J12*1.05,SIGN(J12*1.05))</f>
        <v>34650</v>
      </c>
      <c r="L12" s="2" t="s">
        <v>15</v>
      </c>
      <c r="M12" s="3" t="s">
        <v>16</v>
      </c>
      <c r="N12" s="4" t="s">
        <v>24</v>
      </c>
    </row>
    <row r="13" spans="3:14" s="2" customFormat="1" ht="12.75">
      <c r="C13" s="3" t="s">
        <v>34</v>
      </c>
      <c r="D13" s="3" t="s">
        <v>34</v>
      </c>
      <c r="E13" s="2" t="s">
        <v>12</v>
      </c>
      <c r="F13" s="3" t="s">
        <v>35</v>
      </c>
      <c r="G13" s="3" t="s">
        <v>36</v>
      </c>
      <c r="H13" s="2">
        <v>2</v>
      </c>
      <c r="I13" s="2">
        <v>117000</v>
      </c>
      <c r="J13" s="2">
        <f>H13*I13</f>
        <v>234000</v>
      </c>
      <c r="K13" s="2">
        <f>FLOOR(J13*1.05,SIGN(J13*1.05))</f>
        <v>245700</v>
      </c>
      <c r="L13" s="2" t="s">
        <v>23</v>
      </c>
      <c r="M13" s="3" t="s">
        <v>16</v>
      </c>
      <c r="N13" s="4" t="s">
        <v>37</v>
      </c>
    </row>
    <row r="14" s="2" customFormat="1" ht="12.75"/>
    <row r="15" spans="2:15" s="2" customFormat="1" ht="12.75">
      <c r="B15" s="2" t="s">
        <v>38</v>
      </c>
      <c r="C15" s="2" t="s">
        <v>39</v>
      </c>
      <c r="D15" s="3" t="s">
        <v>11</v>
      </c>
      <c r="E15" s="2" t="s">
        <v>40</v>
      </c>
      <c r="G15" s="3" t="s">
        <v>41</v>
      </c>
      <c r="H15" s="2">
        <v>100</v>
      </c>
      <c r="I15" s="2">
        <v>5450</v>
      </c>
      <c r="J15" s="2">
        <f>H15*I15</f>
        <v>545000</v>
      </c>
      <c r="K15" s="2">
        <f>FLOOR(J15*1.05,SIGN(J15*1.05))</f>
        <v>572250</v>
      </c>
      <c r="L15" s="2" t="s">
        <v>15</v>
      </c>
      <c r="M15" s="3" t="s">
        <v>16</v>
      </c>
      <c r="N15" s="3" t="s">
        <v>16</v>
      </c>
      <c r="O15" s="3" t="s">
        <v>16</v>
      </c>
    </row>
    <row r="16" spans="4:15" s="2" customFormat="1" ht="12.75">
      <c r="D16" s="3" t="s">
        <v>11</v>
      </c>
      <c r="E16" s="2" t="s">
        <v>40</v>
      </c>
      <c r="G16" s="3" t="s">
        <v>42</v>
      </c>
      <c r="H16" s="2">
        <v>100</v>
      </c>
      <c r="I16" s="2">
        <v>2850</v>
      </c>
      <c r="J16" s="2">
        <f>H16*I16</f>
        <v>285000</v>
      </c>
      <c r="K16" s="2">
        <f>FLOOR(J16*1.05,SIGN(J16*1.05))</f>
        <v>299250</v>
      </c>
      <c r="L16" s="2" t="s">
        <v>15</v>
      </c>
      <c r="M16" s="3" t="s">
        <v>16</v>
      </c>
      <c r="N16" s="3" t="s">
        <v>16</v>
      </c>
      <c r="O16" s="3" t="s">
        <v>16</v>
      </c>
    </row>
    <row r="17" spans="4:15" s="2" customFormat="1" ht="12.75">
      <c r="D17" s="3" t="s">
        <v>11</v>
      </c>
      <c r="E17" s="2" t="s">
        <v>40</v>
      </c>
      <c r="G17" s="2" t="s">
        <v>43</v>
      </c>
      <c r="H17" s="2">
        <v>1</v>
      </c>
      <c r="I17" s="2">
        <v>-30000</v>
      </c>
      <c r="J17" s="2">
        <f>H17*I17</f>
        <v>-30000</v>
      </c>
      <c r="K17" s="2">
        <f>FLOOR(J17*1.05,SIGN(J17*1.05))</f>
        <v>-31500</v>
      </c>
      <c r="L17" s="2" t="s">
        <v>15</v>
      </c>
      <c r="M17" s="3" t="s">
        <v>16</v>
      </c>
      <c r="N17" s="3" t="s">
        <v>16</v>
      </c>
      <c r="O17" s="3" t="s">
        <v>16</v>
      </c>
    </row>
    <row r="18" spans="4:14" s="2" customFormat="1" ht="12.75">
      <c r="D18" s="3" t="s">
        <v>25</v>
      </c>
      <c r="E18" s="2" t="s">
        <v>40</v>
      </c>
      <c r="G18" s="3" t="s">
        <v>44</v>
      </c>
      <c r="H18" s="2">
        <v>106</v>
      </c>
      <c r="I18" s="2">
        <v>2250</v>
      </c>
      <c r="J18" s="2">
        <f>H18*I18</f>
        <v>238500</v>
      </c>
      <c r="K18" s="2">
        <f>FLOOR(J18*1.05,SIGN(J18*1.05))</f>
        <v>250425</v>
      </c>
      <c r="L18" s="2" t="s">
        <v>15</v>
      </c>
      <c r="M18" s="3" t="s">
        <v>16</v>
      </c>
      <c r="N18" s="4" t="s">
        <v>45</v>
      </c>
    </row>
    <row r="19" spans="4:12" s="2" customFormat="1" ht="12.75">
      <c r="D19" s="3" t="s">
        <v>46</v>
      </c>
      <c r="E19" s="2" t="s">
        <v>40</v>
      </c>
      <c r="G19" s="3" t="s">
        <v>47</v>
      </c>
      <c r="H19" s="2">
        <v>6</v>
      </c>
      <c r="I19" s="2">
        <v>41400</v>
      </c>
      <c r="J19" s="2">
        <f>H19*I19</f>
        <v>248400</v>
      </c>
      <c r="K19" s="2">
        <f>FLOOR(J19*1.05,SIGN(J19*1.05))</f>
        <v>260820</v>
      </c>
      <c r="L19" s="2" t="s">
        <v>23</v>
      </c>
    </row>
    <row r="20" spans="3:15" s="2" customFormat="1" ht="12.75">
      <c r="C20" s="3" t="s">
        <v>48</v>
      </c>
      <c r="E20" s="3" t="s">
        <v>19</v>
      </c>
      <c r="G20" s="2" t="s">
        <v>49</v>
      </c>
      <c r="H20" s="2">
        <v>1</v>
      </c>
      <c r="I20" s="2">
        <v>6000</v>
      </c>
      <c r="J20" s="2">
        <f>H20*I20</f>
        <v>6000</v>
      </c>
      <c r="K20" s="2">
        <f>FLOOR(J20*1.05,SIGN(J20*1.05))</f>
        <v>6300</v>
      </c>
      <c r="L20" s="2" t="s">
        <v>15</v>
      </c>
      <c r="M20" s="3" t="s">
        <v>16</v>
      </c>
      <c r="N20" s="3" t="s">
        <v>16</v>
      </c>
      <c r="O20" s="3" t="s">
        <v>16</v>
      </c>
    </row>
    <row r="21" spans="5:15" s="2" customFormat="1" ht="12.75">
      <c r="E21" s="3" t="s">
        <v>19</v>
      </c>
      <c r="G21" s="2" t="s">
        <v>50</v>
      </c>
      <c r="H21" s="2">
        <v>1</v>
      </c>
      <c r="I21" s="2">
        <v>5000</v>
      </c>
      <c r="J21" s="2">
        <f>H21*I21</f>
        <v>5000</v>
      </c>
      <c r="K21" s="2">
        <f>FLOOR(J21*1.05,SIGN(J21*1.05))</f>
        <v>5250</v>
      </c>
      <c r="L21" s="2" t="s">
        <v>15</v>
      </c>
      <c r="M21" s="3" t="s">
        <v>16</v>
      </c>
      <c r="N21" s="3" t="s">
        <v>16</v>
      </c>
      <c r="O21" s="3" t="s">
        <v>16</v>
      </c>
    </row>
    <row r="22" spans="5:15" s="2" customFormat="1" ht="12.75">
      <c r="E22" s="3" t="s">
        <v>19</v>
      </c>
      <c r="G22" s="2" t="s">
        <v>51</v>
      </c>
      <c r="H22" s="2">
        <v>1</v>
      </c>
      <c r="I22" s="2">
        <v>6000</v>
      </c>
      <c r="J22" s="2">
        <f>H22*I22</f>
        <v>6000</v>
      </c>
      <c r="K22" s="2">
        <f>FLOOR(J22*1.05,SIGN(J22*1.05))</f>
        <v>6300</v>
      </c>
      <c r="L22" s="2" t="s">
        <v>15</v>
      </c>
      <c r="M22" s="3" t="s">
        <v>16</v>
      </c>
      <c r="N22" s="3" t="s">
        <v>16</v>
      </c>
      <c r="O22" s="3" t="s">
        <v>16</v>
      </c>
    </row>
    <row r="23" spans="5:15" s="2" customFormat="1" ht="12.75">
      <c r="E23" s="3" t="s">
        <v>19</v>
      </c>
      <c r="G23" s="2" t="s">
        <v>52</v>
      </c>
      <c r="H23" s="2">
        <v>1</v>
      </c>
      <c r="I23" s="2">
        <v>5000</v>
      </c>
      <c r="J23" s="2">
        <f>H23*I23</f>
        <v>5000</v>
      </c>
      <c r="K23" s="2">
        <f>FLOOR(J23*1.05,SIGN(J23*1.05))</f>
        <v>5250</v>
      </c>
      <c r="L23" s="2" t="s">
        <v>15</v>
      </c>
      <c r="M23" s="3" t="s">
        <v>16</v>
      </c>
      <c r="N23" s="3" t="s">
        <v>16</v>
      </c>
      <c r="O23" s="3" t="s">
        <v>16</v>
      </c>
    </row>
    <row r="24" spans="5:15" s="2" customFormat="1" ht="12.75">
      <c r="E24" s="2" t="s">
        <v>40</v>
      </c>
      <c r="F24" s="3" t="s">
        <v>53</v>
      </c>
      <c r="G24" s="2" t="s">
        <v>54</v>
      </c>
      <c r="H24" s="2">
        <v>10</v>
      </c>
      <c r="I24" s="2">
        <v>500</v>
      </c>
      <c r="J24" s="2">
        <f>H24*I24</f>
        <v>5000</v>
      </c>
      <c r="K24" s="2">
        <f>FLOOR(J24*1.05,SIGN(J24*1.05))</f>
        <v>5250</v>
      </c>
      <c r="L24" s="2" t="s">
        <v>15</v>
      </c>
      <c r="M24" s="3" t="s">
        <v>16</v>
      </c>
      <c r="N24" s="3" t="s">
        <v>16</v>
      </c>
      <c r="O24" s="3" t="s">
        <v>16</v>
      </c>
    </row>
    <row r="25" spans="5:15" s="2" customFormat="1" ht="12.75">
      <c r="E25" s="2" t="s">
        <v>40</v>
      </c>
      <c r="F25" s="3" t="s">
        <v>55</v>
      </c>
      <c r="G25" s="2" t="s">
        <v>56</v>
      </c>
      <c r="H25" s="2">
        <v>10</v>
      </c>
      <c r="I25" s="2">
        <v>30</v>
      </c>
      <c r="J25" s="2">
        <f>H25*I25</f>
        <v>300</v>
      </c>
      <c r="K25" s="2">
        <f>FLOOR(J25*1.05,SIGN(J25*1.05))</f>
        <v>315</v>
      </c>
      <c r="L25" s="2" t="s">
        <v>15</v>
      </c>
      <c r="M25" s="3" t="s">
        <v>16</v>
      </c>
      <c r="N25" s="3" t="s">
        <v>16</v>
      </c>
      <c r="O25" s="3" t="s">
        <v>16</v>
      </c>
    </row>
    <row r="26" spans="5:15" s="2" customFormat="1" ht="12.75">
      <c r="E26" s="2" t="s">
        <v>40</v>
      </c>
      <c r="F26" s="3" t="s">
        <v>57</v>
      </c>
      <c r="G26" s="2" t="s">
        <v>58</v>
      </c>
      <c r="H26" s="2">
        <v>100</v>
      </c>
      <c r="I26" s="2">
        <v>7</v>
      </c>
      <c r="J26" s="2">
        <f>H26*I26</f>
        <v>700</v>
      </c>
      <c r="K26" s="2">
        <f>FLOOR(J26*1.05,SIGN(J26*1.05))</f>
        <v>735</v>
      </c>
      <c r="L26" s="2" t="s">
        <v>15</v>
      </c>
      <c r="M26" s="3" t="s">
        <v>16</v>
      </c>
      <c r="N26" s="3" t="s">
        <v>16</v>
      </c>
      <c r="O26" s="3" t="s">
        <v>16</v>
      </c>
    </row>
    <row r="27" spans="5:15" s="2" customFormat="1" ht="12.75">
      <c r="E27" s="2" t="s">
        <v>40</v>
      </c>
      <c r="F27" s="3" t="s">
        <v>59</v>
      </c>
      <c r="G27" s="2" t="s">
        <v>60</v>
      </c>
      <c r="H27" s="2">
        <v>100</v>
      </c>
      <c r="I27" s="2">
        <v>7</v>
      </c>
      <c r="J27" s="2">
        <f>H27*I27</f>
        <v>700</v>
      </c>
      <c r="K27" s="2">
        <f>FLOOR(J27*1.05,SIGN(J27*1.05))</f>
        <v>735</v>
      </c>
      <c r="L27" s="2" t="s">
        <v>15</v>
      </c>
      <c r="M27" s="3" t="s">
        <v>16</v>
      </c>
      <c r="N27" s="3" t="s">
        <v>16</v>
      </c>
      <c r="O27" s="3" t="s">
        <v>16</v>
      </c>
    </row>
    <row r="28" spans="5:15" s="2" customFormat="1" ht="12.75">
      <c r="E28" s="2" t="s">
        <v>40</v>
      </c>
      <c r="G28" s="2" t="s">
        <v>61</v>
      </c>
      <c r="H28" s="2">
        <v>1</v>
      </c>
      <c r="I28" s="2">
        <v>2000</v>
      </c>
      <c r="J28" s="2">
        <f>H28*I28</f>
        <v>2000</v>
      </c>
      <c r="K28" s="2">
        <f>FLOOR(J28*1.05,SIGN(J28*1.05))</f>
        <v>2100</v>
      </c>
      <c r="L28" s="2" t="s">
        <v>15</v>
      </c>
      <c r="M28" s="3" t="s">
        <v>16</v>
      </c>
      <c r="N28" s="3" t="s">
        <v>16</v>
      </c>
      <c r="O28" s="3" t="s">
        <v>16</v>
      </c>
    </row>
    <row r="29" spans="3:14" s="2" customFormat="1" ht="12.75">
      <c r="C29" s="3" t="s">
        <v>62</v>
      </c>
      <c r="E29" s="3" t="s">
        <v>19</v>
      </c>
      <c r="G29" s="2" t="s">
        <v>63</v>
      </c>
      <c r="H29" s="2">
        <v>5</v>
      </c>
      <c r="I29" s="2">
        <v>3600</v>
      </c>
      <c r="J29" s="2">
        <f>H29*I29</f>
        <v>18000</v>
      </c>
      <c r="K29" s="2">
        <f>FLOOR(J29*1.05,SIGN(J29*1.05))</f>
        <v>18900</v>
      </c>
      <c r="L29" s="2" t="s">
        <v>15</v>
      </c>
      <c r="M29" s="3" t="s">
        <v>16</v>
      </c>
      <c r="N29" s="4" t="s">
        <v>64</v>
      </c>
    </row>
    <row r="30" spans="5:14" s="2" customFormat="1" ht="12.75">
      <c r="E30" s="3" t="s">
        <v>19</v>
      </c>
      <c r="G30" s="2" t="s">
        <v>65</v>
      </c>
      <c r="H30" s="2">
        <v>5</v>
      </c>
      <c r="I30" s="2">
        <v>4000</v>
      </c>
      <c r="J30" s="2">
        <f>H30*I30</f>
        <v>20000</v>
      </c>
      <c r="K30" s="2">
        <f>FLOOR(J30*1.05,SIGN(J30*1.05))</f>
        <v>21000</v>
      </c>
      <c r="L30" s="2" t="s">
        <v>15</v>
      </c>
      <c r="M30" s="3" t="s">
        <v>16</v>
      </c>
      <c r="N30" s="4" t="s">
        <v>64</v>
      </c>
    </row>
    <row r="31" spans="5:14" s="2" customFormat="1" ht="12.75">
      <c r="E31" s="2" t="s">
        <v>40</v>
      </c>
      <c r="F31" s="3" t="s">
        <v>53</v>
      </c>
      <c r="G31" s="2" t="s">
        <v>54</v>
      </c>
      <c r="H31" s="2">
        <v>340</v>
      </c>
      <c r="I31" s="2">
        <v>500</v>
      </c>
      <c r="J31" s="2">
        <f>H31*I31</f>
        <v>170000</v>
      </c>
      <c r="K31" s="2">
        <f>FLOOR(J31*1.05,SIGN(J31*1.05))</f>
        <v>178500</v>
      </c>
      <c r="L31" s="2" t="s">
        <v>15</v>
      </c>
      <c r="M31" s="3" t="s">
        <v>16</v>
      </c>
      <c r="N31" s="4" t="s">
        <v>45</v>
      </c>
    </row>
    <row r="32" spans="5:14" s="2" customFormat="1" ht="12.75">
      <c r="E32" s="2" t="s">
        <v>40</v>
      </c>
      <c r="F32" s="4" t="s">
        <v>66</v>
      </c>
      <c r="G32" s="2" t="s">
        <v>67</v>
      </c>
      <c r="H32" s="2">
        <v>350</v>
      </c>
      <c r="I32" s="2">
        <v>30</v>
      </c>
      <c r="J32" s="2">
        <f>H32*I32</f>
        <v>10500</v>
      </c>
      <c r="K32" s="2">
        <f>FLOOR(J32*1.05,SIGN(J32*1.05))</f>
        <v>11025</v>
      </c>
      <c r="L32" s="2" t="s">
        <v>15</v>
      </c>
      <c r="M32" s="3" t="s">
        <v>16</v>
      </c>
      <c r="N32" s="4" t="s">
        <v>45</v>
      </c>
    </row>
    <row r="33" spans="5:14" s="2" customFormat="1" ht="12.75">
      <c r="E33" s="2" t="s">
        <v>40</v>
      </c>
      <c r="F33" s="3" t="s">
        <v>55</v>
      </c>
      <c r="G33" s="2" t="s">
        <v>56</v>
      </c>
      <c r="H33" s="2">
        <v>340</v>
      </c>
      <c r="I33" s="2">
        <v>30</v>
      </c>
      <c r="J33" s="2">
        <f>H33*I33</f>
        <v>10200</v>
      </c>
      <c r="K33" s="2">
        <f>FLOOR(J33*1.05,SIGN(J33*1.05))</f>
        <v>10710</v>
      </c>
      <c r="L33" s="2" t="s">
        <v>15</v>
      </c>
      <c r="M33" s="3" t="s">
        <v>16</v>
      </c>
      <c r="N33" s="4" t="s">
        <v>45</v>
      </c>
    </row>
    <row r="34" spans="5:14" s="2" customFormat="1" ht="12.75">
      <c r="E34" s="2" t="s">
        <v>40</v>
      </c>
      <c r="F34" s="3" t="s">
        <v>57</v>
      </c>
      <c r="G34" s="2" t="s">
        <v>58</v>
      </c>
      <c r="H34" s="2">
        <v>200</v>
      </c>
      <c r="I34" s="2">
        <v>7</v>
      </c>
      <c r="J34" s="2">
        <f>H34*I34</f>
        <v>1400</v>
      </c>
      <c r="K34" s="2">
        <f>FLOOR(J34*1.05,SIGN(J34*1.05))</f>
        <v>1470</v>
      </c>
      <c r="L34" s="2" t="s">
        <v>15</v>
      </c>
      <c r="M34" s="3" t="s">
        <v>16</v>
      </c>
      <c r="N34" s="4" t="s">
        <v>45</v>
      </c>
    </row>
    <row r="35" spans="5:14" s="2" customFormat="1" ht="12.75">
      <c r="E35" s="2" t="s">
        <v>40</v>
      </c>
      <c r="F35" s="3" t="s">
        <v>59</v>
      </c>
      <c r="G35" s="2" t="s">
        <v>60</v>
      </c>
      <c r="H35" s="2">
        <v>100</v>
      </c>
      <c r="I35" s="2">
        <v>7</v>
      </c>
      <c r="J35" s="2">
        <f>H35*I35</f>
        <v>700</v>
      </c>
      <c r="K35" s="2">
        <f>FLOOR(J35*1.05,SIGN(J35*1.05))</f>
        <v>735</v>
      </c>
      <c r="L35" s="2" t="s">
        <v>15</v>
      </c>
      <c r="M35" s="3" t="s">
        <v>16</v>
      </c>
      <c r="N35" s="4" t="s">
        <v>45</v>
      </c>
    </row>
    <row r="36" spans="5:14" s="2" customFormat="1" ht="12.75">
      <c r="E36" s="2" t="s">
        <v>40</v>
      </c>
      <c r="F36" s="3" t="s">
        <v>68</v>
      </c>
      <c r="G36" s="2" t="s">
        <v>69</v>
      </c>
      <c r="H36" s="2">
        <v>400</v>
      </c>
      <c r="I36" s="2">
        <v>7</v>
      </c>
      <c r="J36" s="2">
        <f>H36*I36</f>
        <v>2800</v>
      </c>
      <c r="K36" s="2">
        <f>FLOOR(J36*1.05,SIGN(J36*1.05))</f>
        <v>2940</v>
      </c>
      <c r="L36" s="2" t="s">
        <v>15</v>
      </c>
      <c r="M36" s="3" t="s">
        <v>16</v>
      </c>
      <c r="N36" s="4" t="s">
        <v>45</v>
      </c>
    </row>
    <row r="37" s="2" customFormat="1" ht="12.75"/>
    <row r="38" spans="2:15" s="2" customFormat="1" ht="12.75">
      <c r="B38" s="2" t="s">
        <v>70</v>
      </c>
      <c r="C38" s="2" t="s">
        <v>71</v>
      </c>
      <c r="D38" s="3" t="s">
        <v>11</v>
      </c>
      <c r="E38" s="3" t="s">
        <v>19</v>
      </c>
      <c r="G38" s="3" t="s">
        <v>72</v>
      </c>
      <c r="H38" s="2">
        <v>114</v>
      </c>
      <c r="I38" s="2">
        <v>380</v>
      </c>
      <c r="J38" s="2">
        <f>H38*I38</f>
        <v>43320</v>
      </c>
      <c r="K38" s="2">
        <f>FLOOR(J38*1.05,SIGN(J38*1.05))</f>
        <v>45486</v>
      </c>
      <c r="L38" s="2" t="s">
        <v>73</v>
      </c>
      <c r="M38" s="3" t="s">
        <v>16</v>
      </c>
      <c r="N38" s="3" t="s">
        <v>16</v>
      </c>
      <c r="O38" s="3" t="s">
        <v>16</v>
      </c>
    </row>
    <row r="39" spans="4:15" s="2" customFormat="1" ht="12.75">
      <c r="D39" s="3" t="s">
        <v>11</v>
      </c>
      <c r="E39" s="3" t="s">
        <v>19</v>
      </c>
      <c r="G39" s="3" t="s">
        <v>74</v>
      </c>
      <c r="H39" s="2">
        <v>114</v>
      </c>
      <c r="I39" s="2">
        <v>950</v>
      </c>
      <c r="J39" s="2">
        <f>H39*I39</f>
        <v>108300</v>
      </c>
      <c r="K39" s="2">
        <f>FLOOR(J39*1.05,SIGN(J39*1.05))</f>
        <v>113715</v>
      </c>
      <c r="L39" s="2" t="s">
        <v>73</v>
      </c>
      <c r="M39" s="3" t="s">
        <v>16</v>
      </c>
      <c r="N39" s="3" t="s">
        <v>16</v>
      </c>
      <c r="O39" s="3" t="s">
        <v>16</v>
      </c>
    </row>
    <row r="40" spans="4:15" s="2" customFormat="1" ht="12.75">
      <c r="D40" s="3" t="s">
        <v>11</v>
      </c>
      <c r="E40" s="3" t="s">
        <v>19</v>
      </c>
      <c r="F40" s="3" t="s">
        <v>75</v>
      </c>
      <c r="G40" s="3" t="s">
        <v>76</v>
      </c>
      <c r="H40" s="2">
        <v>20</v>
      </c>
      <c r="I40" s="2">
        <v>1300</v>
      </c>
      <c r="J40" s="2">
        <f>H40*I40</f>
        <v>26000</v>
      </c>
      <c r="K40" s="2">
        <f>FLOOR(J40*1.05,SIGN(J40*1.05))</f>
        <v>27300</v>
      </c>
      <c r="L40" s="2" t="s">
        <v>73</v>
      </c>
      <c r="M40" s="3" t="s">
        <v>16</v>
      </c>
      <c r="N40" s="3" t="s">
        <v>16</v>
      </c>
      <c r="O40" s="3" t="s">
        <v>16</v>
      </c>
    </row>
    <row r="41" spans="4:12" s="2" customFormat="1" ht="12.75">
      <c r="D41" s="3" t="s">
        <v>25</v>
      </c>
      <c r="E41" s="3" t="s">
        <v>19</v>
      </c>
      <c r="F41" s="3" t="s">
        <v>75</v>
      </c>
      <c r="G41" s="3" t="s">
        <v>77</v>
      </c>
      <c r="H41" s="2">
        <v>4</v>
      </c>
      <c r="I41" s="2">
        <v>1200</v>
      </c>
      <c r="J41" s="2">
        <f>H41*I41</f>
        <v>4800</v>
      </c>
      <c r="K41" s="2">
        <f>FLOOR(J41*1.05,SIGN(J41*1.05))</f>
        <v>5040</v>
      </c>
      <c r="L41" s="2" t="s">
        <v>15</v>
      </c>
    </row>
    <row r="42" spans="4:12" s="2" customFormat="1" ht="12.75">
      <c r="D42" s="3" t="s">
        <v>25</v>
      </c>
      <c r="E42" s="3" t="s">
        <v>19</v>
      </c>
      <c r="G42" s="3" t="s">
        <v>78</v>
      </c>
      <c r="H42" s="2">
        <v>12</v>
      </c>
      <c r="I42" s="2">
        <v>800</v>
      </c>
      <c r="J42" s="2">
        <f>H42*I42</f>
        <v>9600</v>
      </c>
      <c r="K42" s="2">
        <f>FLOOR(J42*1.05,SIGN(J42*1.05))</f>
        <v>10080</v>
      </c>
      <c r="L42" s="2" t="s">
        <v>15</v>
      </c>
    </row>
    <row r="43" spans="4:15" s="2" customFormat="1" ht="12.75">
      <c r="D43" s="3" t="s">
        <v>11</v>
      </c>
      <c r="E43" s="3" t="s">
        <v>79</v>
      </c>
      <c r="F43" s="3" t="s">
        <v>80</v>
      </c>
      <c r="G43" s="3" t="s">
        <v>81</v>
      </c>
      <c r="H43" s="2">
        <v>230</v>
      </c>
      <c r="I43" s="2">
        <v>243</v>
      </c>
      <c r="J43" s="2">
        <f>H43*I43</f>
        <v>55890</v>
      </c>
      <c r="K43" s="2">
        <f>FLOOR(J43*1.05,SIGN(J43*1.05))</f>
        <v>58684</v>
      </c>
      <c r="L43" s="2" t="s">
        <v>15</v>
      </c>
      <c r="M43" s="3" t="s">
        <v>16</v>
      </c>
      <c r="N43" s="3" t="s">
        <v>16</v>
      </c>
      <c r="O43" s="3" t="s">
        <v>16</v>
      </c>
    </row>
    <row r="44" spans="4:15" s="2" customFormat="1" ht="12.75">
      <c r="D44" s="3" t="s">
        <v>46</v>
      </c>
      <c r="E44" s="3" t="s">
        <v>79</v>
      </c>
      <c r="F44" s="3" t="s">
        <v>82</v>
      </c>
      <c r="G44" s="3" t="s">
        <v>83</v>
      </c>
      <c r="H44" s="2">
        <v>300</v>
      </c>
      <c r="I44" s="2">
        <v>9</v>
      </c>
      <c r="J44" s="2">
        <f>H44*I44</f>
        <v>2700</v>
      </c>
      <c r="K44" s="2">
        <f>FLOOR(J44*1.05,SIGN(J44*1.05))</f>
        <v>2835</v>
      </c>
      <c r="L44" s="2" t="s">
        <v>15</v>
      </c>
      <c r="M44" s="3" t="s">
        <v>16</v>
      </c>
      <c r="N44" s="3" t="s">
        <v>16</v>
      </c>
      <c r="O44" s="3" t="s">
        <v>16</v>
      </c>
    </row>
    <row r="45" spans="4:15" s="2" customFormat="1" ht="12.75">
      <c r="D45" s="3" t="s">
        <v>11</v>
      </c>
      <c r="E45" s="3" t="s">
        <v>79</v>
      </c>
      <c r="F45" s="3" t="s">
        <v>84</v>
      </c>
      <c r="G45" s="3" t="s">
        <v>85</v>
      </c>
      <c r="H45" s="2">
        <v>1000</v>
      </c>
      <c r="I45" s="2">
        <v>2</v>
      </c>
      <c r="J45" s="2">
        <f>H45*I45</f>
        <v>2000</v>
      </c>
      <c r="K45" s="2">
        <f>FLOOR(J45*1.05,SIGN(J45*1.05))</f>
        <v>2100</v>
      </c>
      <c r="L45" s="2" t="s">
        <v>15</v>
      </c>
      <c r="M45" s="3" t="s">
        <v>16</v>
      </c>
      <c r="N45" s="3" t="s">
        <v>16</v>
      </c>
      <c r="O45" s="3" t="s">
        <v>16</v>
      </c>
    </row>
    <row r="46" spans="4:15" s="2" customFormat="1" ht="12.75">
      <c r="D46" s="3" t="s">
        <v>46</v>
      </c>
      <c r="E46" s="3" t="s">
        <v>79</v>
      </c>
      <c r="F46" s="3" t="s">
        <v>86</v>
      </c>
      <c r="G46" s="3" t="s">
        <v>87</v>
      </c>
      <c r="H46" s="2">
        <v>1000</v>
      </c>
      <c r="I46" s="2">
        <v>1.6</v>
      </c>
      <c r="J46" s="2">
        <f>H46*I46</f>
        <v>1600</v>
      </c>
      <c r="K46" s="2">
        <f>FLOOR(J46*1.05,SIGN(J46*1.05))</f>
        <v>1680</v>
      </c>
      <c r="L46" s="2" t="s">
        <v>15</v>
      </c>
      <c r="M46" s="3" t="s">
        <v>16</v>
      </c>
      <c r="N46" s="3" t="s">
        <v>16</v>
      </c>
      <c r="O46" s="3" t="s">
        <v>16</v>
      </c>
    </row>
    <row r="47" spans="3:15" s="2" customFormat="1" ht="12.75">
      <c r="C47" s="2" t="s">
        <v>88</v>
      </c>
      <c r="D47" s="3" t="s">
        <v>11</v>
      </c>
      <c r="E47" s="3" t="s">
        <v>89</v>
      </c>
      <c r="F47" s="3" t="s">
        <v>90</v>
      </c>
      <c r="G47" s="2" t="s">
        <v>91</v>
      </c>
      <c r="H47" s="2">
        <v>20</v>
      </c>
      <c r="I47" s="2">
        <v>1000</v>
      </c>
      <c r="J47" s="2">
        <f>H47*I47</f>
        <v>20000</v>
      </c>
      <c r="K47" s="2">
        <f>FLOOR(J47*1.05,SIGN(J47*1.05))</f>
        <v>21000</v>
      </c>
      <c r="L47" s="2" t="s">
        <v>15</v>
      </c>
      <c r="M47" s="3" t="s">
        <v>16</v>
      </c>
      <c r="N47" s="3" t="s">
        <v>16</v>
      </c>
      <c r="O47" s="3" t="s">
        <v>16</v>
      </c>
    </row>
    <row r="48" spans="4:15" s="2" customFormat="1" ht="12.75">
      <c r="D48" s="3" t="s">
        <v>46</v>
      </c>
      <c r="E48" s="3" t="s">
        <v>89</v>
      </c>
      <c r="F48" s="3" t="s">
        <v>92</v>
      </c>
      <c r="G48" s="2" t="s">
        <v>93</v>
      </c>
      <c r="H48" s="2">
        <v>11</v>
      </c>
      <c r="I48" s="2">
        <v>290</v>
      </c>
      <c r="J48" s="2">
        <f>H48*I48</f>
        <v>3190</v>
      </c>
      <c r="K48" s="2">
        <f>FLOOR(J48*1.05,SIGN(J48*1.05))</f>
        <v>3349</v>
      </c>
      <c r="L48" s="2" t="s">
        <v>15</v>
      </c>
      <c r="M48" s="3" t="s">
        <v>16</v>
      </c>
      <c r="N48" s="3" t="s">
        <v>16</v>
      </c>
      <c r="O48" s="3" t="s">
        <v>16</v>
      </c>
    </row>
    <row r="49" spans="4:12" s="2" customFormat="1" ht="12.75">
      <c r="D49" s="3" t="s">
        <v>25</v>
      </c>
      <c r="E49" s="3" t="s">
        <v>89</v>
      </c>
      <c r="F49" s="3" t="s">
        <v>90</v>
      </c>
      <c r="G49" s="2" t="s">
        <v>91</v>
      </c>
      <c r="H49" s="2">
        <v>4</v>
      </c>
      <c r="I49" s="2">
        <v>1020</v>
      </c>
      <c r="J49" s="2">
        <f>H49*I49</f>
        <v>4080</v>
      </c>
      <c r="K49" s="2">
        <f>FLOOR(J49*1.05,SIGN(J49*1.05))</f>
        <v>4284</v>
      </c>
      <c r="L49" s="2" t="s">
        <v>15</v>
      </c>
    </row>
    <row r="50" spans="5:12" s="2" customFormat="1" ht="12.75">
      <c r="E50" s="3" t="s">
        <v>89</v>
      </c>
      <c r="G50" s="2" t="s">
        <v>61</v>
      </c>
      <c r="H50" s="2">
        <v>1</v>
      </c>
      <c r="I50" s="2">
        <v>1000</v>
      </c>
      <c r="J50" s="2">
        <f>H50*I50</f>
        <v>1000</v>
      </c>
      <c r="K50" s="2">
        <f>FLOOR(J50*1.05,SIGN(J50*1.05))</f>
        <v>1050</v>
      </c>
      <c r="L50" s="2" t="s">
        <v>15</v>
      </c>
    </row>
    <row r="51" spans="4:15" s="2" customFormat="1" ht="12.75">
      <c r="D51" s="3" t="s">
        <v>11</v>
      </c>
      <c r="E51" s="3" t="s">
        <v>94</v>
      </c>
      <c r="F51" s="3" t="s">
        <v>95</v>
      </c>
      <c r="G51" s="3" t="s">
        <v>96</v>
      </c>
      <c r="H51" s="2">
        <v>10</v>
      </c>
      <c r="I51" s="2">
        <v>4652</v>
      </c>
      <c r="J51" s="2">
        <f>H51*I51</f>
        <v>46520</v>
      </c>
      <c r="K51" s="2">
        <f>FLOOR(J51*1.05,SIGN(J51*1.05))</f>
        <v>48846</v>
      </c>
      <c r="L51" s="2" t="s">
        <v>15</v>
      </c>
      <c r="M51" s="3" t="s">
        <v>16</v>
      </c>
      <c r="N51" s="3" t="s">
        <v>16</v>
      </c>
      <c r="O51" s="3" t="s">
        <v>16</v>
      </c>
    </row>
    <row r="52" spans="4:15" s="2" customFormat="1" ht="12.75">
      <c r="D52" s="3" t="s">
        <v>11</v>
      </c>
      <c r="E52" s="3" t="s">
        <v>94</v>
      </c>
      <c r="F52" s="3" t="s">
        <v>95</v>
      </c>
      <c r="G52" s="3" t="s">
        <v>97</v>
      </c>
      <c r="H52" s="2">
        <v>10</v>
      </c>
      <c r="I52" s="2">
        <v>2312</v>
      </c>
      <c r="J52" s="2">
        <f>H52*I52</f>
        <v>23120</v>
      </c>
      <c r="K52" s="2">
        <f>FLOOR(J52*1.05,SIGN(J52*1.05))</f>
        <v>24276</v>
      </c>
      <c r="L52" s="2" t="s">
        <v>15</v>
      </c>
      <c r="M52" s="3" t="s">
        <v>16</v>
      </c>
      <c r="N52" s="3" t="s">
        <v>16</v>
      </c>
      <c r="O52" s="3" t="s">
        <v>16</v>
      </c>
    </row>
    <row r="53" spans="4:15" s="2" customFormat="1" ht="12.75">
      <c r="D53" s="3" t="s">
        <v>11</v>
      </c>
      <c r="E53" s="3" t="s">
        <v>94</v>
      </c>
      <c r="F53" s="3" t="s">
        <v>98</v>
      </c>
      <c r="G53" s="3" t="s">
        <v>99</v>
      </c>
      <c r="H53" s="2">
        <v>20</v>
      </c>
      <c r="I53" s="2">
        <v>366</v>
      </c>
      <c r="J53" s="2">
        <f>H53*I53</f>
        <v>7320</v>
      </c>
      <c r="K53" s="2">
        <f>FLOOR(J53*1.05,SIGN(J53*1.05))</f>
        <v>7686</v>
      </c>
      <c r="L53" s="2" t="s">
        <v>15</v>
      </c>
      <c r="M53" s="3" t="s">
        <v>16</v>
      </c>
      <c r="N53" s="3" t="s">
        <v>16</v>
      </c>
      <c r="O53" s="3" t="s">
        <v>16</v>
      </c>
    </row>
    <row r="54" spans="4:15" s="2" customFormat="1" ht="12.75">
      <c r="D54" s="3" t="s">
        <v>11</v>
      </c>
      <c r="E54" s="3" t="s">
        <v>19</v>
      </c>
      <c r="F54" s="3" t="s">
        <v>100</v>
      </c>
      <c r="G54" s="3" t="s">
        <v>101</v>
      </c>
      <c r="H54" s="2">
        <v>40</v>
      </c>
      <c r="I54" s="2">
        <v>1500</v>
      </c>
      <c r="J54" s="2">
        <f>H54*I54</f>
        <v>60000</v>
      </c>
      <c r="K54" s="2">
        <f>FLOOR(J54*1.05,SIGN(J54*1.05))</f>
        <v>63000</v>
      </c>
      <c r="L54" s="2" t="s">
        <v>73</v>
      </c>
      <c r="M54" s="3" t="s">
        <v>16</v>
      </c>
      <c r="N54" s="3" t="s">
        <v>16</v>
      </c>
      <c r="O54" s="3" t="s">
        <v>16</v>
      </c>
    </row>
    <row r="55" spans="4:12" s="2" customFormat="1" ht="12.75">
      <c r="D55" s="3" t="s">
        <v>25</v>
      </c>
      <c r="E55" s="3" t="s">
        <v>19</v>
      </c>
      <c r="F55" s="3" t="s">
        <v>100</v>
      </c>
      <c r="G55" s="3" t="s">
        <v>101</v>
      </c>
      <c r="H55" s="2">
        <v>8</v>
      </c>
      <c r="I55" s="2">
        <v>1400</v>
      </c>
      <c r="J55" s="2">
        <f>H55*I55</f>
        <v>11200</v>
      </c>
      <c r="K55" s="2">
        <f>FLOOR(J55*1.05,SIGN(J55*1.05))</f>
        <v>11760</v>
      </c>
      <c r="L55" s="2" t="s">
        <v>15</v>
      </c>
    </row>
    <row r="56" s="2" customFormat="1" ht="12.75"/>
    <row r="57" spans="3:15" s="2" customFormat="1" ht="12.75">
      <c r="C57" s="2" t="s">
        <v>102</v>
      </c>
      <c r="E57" s="3" t="s">
        <v>94</v>
      </c>
      <c r="F57" s="3" t="s">
        <v>103</v>
      </c>
      <c r="G57" s="2" t="s">
        <v>104</v>
      </c>
      <c r="H57" s="2">
        <v>4</v>
      </c>
      <c r="I57" s="2">
        <v>3270</v>
      </c>
      <c r="J57" s="2">
        <f>H57*I57</f>
        <v>13080</v>
      </c>
      <c r="K57" s="2">
        <f>FLOOR(J57*1.05,SIGN(J57*1.05))</f>
        <v>13734</v>
      </c>
      <c r="L57" s="2" t="s">
        <v>15</v>
      </c>
      <c r="M57" s="3" t="s">
        <v>16</v>
      </c>
      <c r="N57" s="3" t="s">
        <v>16</v>
      </c>
      <c r="O57" s="3" t="s">
        <v>16</v>
      </c>
    </row>
    <row r="58" spans="5:15" s="2" customFormat="1" ht="12.75">
      <c r="E58" s="3" t="s">
        <v>94</v>
      </c>
      <c r="F58" s="3" t="s">
        <v>98</v>
      </c>
      <c r="G58" s="3" t="s">
        <v>99</v>
      </c>
      <c r="H58" s="2">
        <v>10</v>
      </c>
      <c r="I58" s="2">
        <v>366</v>
      </c>
      <c r="J58" s="2">
        <f>H58*I58</f>
        <v>3660</v>
      </c>
      <c r="K58" s="2">
        <f>FLOOR(J58*1.05,SIGN(J58*1.05))</f>
        <v>3843</v>
      </c>
      <c r="L58" s="2" t="s">
        <v>15</v>
      </c>
      <c r="M58" s="3" t="s">
        <v>16</v>
      </c>
      <c r="N58" s="3" t="s">
        <v>16</v>
      </c>
      <c r="O58" s="3" t="s">
        <v>16</v>
      </c>
    </row>
    <row r="59" s="2" customFormat="1" ht="12.75"/>
    <row r="60" spans="2:12" s="2" customFormat="1" ht="12.75">
      <c r="B60" s="2" t="s">
        <v>105</v>
      </c>
      <c r="C60" s="2" t="s">
        <v>102</v>
      </c>
      <c r="E60" s="3" t="s">
        <v>94</v>
      </c>
      <c r="G60" s="2" t="s">
        <v>106</v>
      </c>
      <c r="H60" s="2">
        <v>1</v>
      </c>
      <c r="I60" s="2">
        <v>100000</v>
      </c>
      <c r="J60" s="2">
        <f>H60*I60</f>
        <v>100000</v>
      </c>
      <c r="K60" s="2">
        <f>FLOOR(J60*1.05,SIGN(J60*1.05))</f>
        <v>105000</v>
      </c>
      <c r="L60" s="2" t="s">
        <v>15</v>
      </c>
    </row>
    <row r="61" spans="3:12" s="2" customFormat="1" ht="12.75">
      <c r="C61" s="2" t="s">
        <v>71</v>
      </c>
      <c r="E61" s="3" t="s">
        <v>19</v>
      </c>
      <c r="G61" s="5" t="s">
        <v>107</v>
      </c>
      <c r="H61" s="2">
        <v>50</v>
      </c>
      <c r="I61" s="2">
        <v>10</v>
      </c>
      <c r="J61" s="2">
        <f>H61*I61</f>
        <v>500</v>
      </c>
      <c r="K61" s="2">
        <f>FLOOR(J61*1.05,SIGN(J61*1.05))</f>
        <v>525</v>
      </c>
      <c r="L61" s="2" t="s">
        <v>15</v>
      </c>
    </row>
    <row r="62" spans="3:12" s="2" customFormat="1" ht="12.75">
      <c r="C62" s="2" t="s">
        <v>39</v>
      </c>
      <c r="D62" s="3" t="s">
        <v>25</v>
      </c>
      <c r="E62" s="2" t="s">
        <v>40</v>
      </c>
      <c r="G62" s="3" t="s">
        <v>41</v>
      </c>
      <c r="H62" s="2">
        <v>6</v>
      </c>
      <c r="I62" s="2">
        <v>6000</v>
      </c>
      <c r="J62" s="2">
        <f>H62*I62</f>
        <v>36000</v>
      </c>
      <c r="K62" s="2">
        <f>FLOOR(J62*1.05,SIGN(J62*1.05))</f>
        <v>37800</v>
      </c>
      <c r="L62" s="2" t="s">
        <v>15</v>
      </c>
    </row>
    <row r="63" spans="4:12" s="2" customFormat="1" ht="12.75">
      <c r="D63" s="3" t="s">
        <v>25</v>
      </c>
      <c r="E63" s="2" t="s">
        <v>40</v>
      </c>
      <c r="G63" s="3" t="s">
        <v>108</v>
      </c>
      <c r="H63" s="2">
        <v>6</v>
      </c>
      <c r="I63" s="2">
        <v>2500</v>
      </c>
      <c r="J63" s="2">
        <f>H63*I63</f>
        <v>15000</v>
      </c>
      <c r="K63" s="2">
        <f>FLOOR(J63*1.05,SIGN(J63*1.05))</f>
        <v>15750</v>
      </c>
      <c r="L63" s="2" t="s">
        <v>15</v>
      </c>
    </row>
    <row r="64" spans="3:11" s="2" customFormat="1" ht="12.75">
      <c r="C64" s="2" t="s">
        <v>38</v>
      </c>
      <c r="E64" s="2" t="s">
        <v>40</v>
      </c>
      <c r="G64" s="2" t="s">
        <v>109</v>
      </c>
      <c r="H64" s="2">
        <v>200</v>
      </c>
      <c r="I64" s="2">
        <v>1300</v>
      </c>
      <c r="J64" s="2">
        <f>H64*I64</f>
        <v>260000</v>
      </c>
      <c r="K64" s="2">
        <f>FLOOR(J64*1.05,SIGN(J64*1.05))</f>
        <v>273000</v>
      </c>
    </row>
    <row r="65" spans="5:11" s="2" customFormat="1" ht="12.75">
      <c r="E65" s="2" t="s">
        <v>40</v>
      </c>
      <c r="G65" s="4" t="s">
        <v>110</v>
      </c>
      <c r="H65" s="2">
        <v>12</v>
      </c>
      <c r="I65" s="2">
        <v>3000</v>
      </c>
      <c r="J65" s="2">
        <f>H65*I65</f>
        <v>36000</v>
      </c>
      <c r="K65" s="2">
        <f>FLOOR(J65*1.05,SIGN(J65*1.05))</f>
        <v>37800</v>
      </c>
    </row>
    <row r="66" spans="3:11" ht="12.75">
      <c r="C66" s="3" t="s">
        <v>34</v>
      </c>
      <c r="D66" s="3" t="s">
        <v>34</v>
      </c>
      <c r="E66" s="6" t="s">
        <v>19</v>
      </c>
      <c r="G66" s="1" t="s">
        <v>111</v>
      </c>
      <c r="H66" s="1">
        <v>2</v>
      </c>
      <c r="I66" s="1">
        <v>10000</v>
      </c>
      <c r="J66" s="2">
        <f>H66*I66</f>
        <v>20000</v>
      </c>
      <c r="K66" s="2">
        <f>FLOOR(J66*1.05,SIGN(J66*1.05))</f>
        <v>21000</v>
      </c>
    </row>
    <row r="67" spans="4:12" ht="12.75">
      <c r="D67" s="3" t="s">
        <v>34</v>
      </c>
      <c r="E67" s="6" t="s">
        <v>19</v>
      </c>
      <c r="G67" s="6" t="s">
        <v>112</v>
      </c>
      <c r="H67" s="1">
        <v>1</v>
      </c>
      <c r="I67" s="1">
        <v>50000</v>
      </c>
      <c r="J67" s="2">
        <f>H67*I67</f>
        <v>50000</v>
      </c>
      <c r="K67" s="2">
        <f>FLOOR(J67*1.05,SIGN(J67*1.05))</f>
        <v>52500</v>
      </c>
      <c r="L67" s="6" t="s">
        <v>113</v>
      </c>
    </row>
    <row r="68" spans="3:11" ht="12.75">
      <c r="C68" s="1" t="s">
        <v>39</v>
      </c>
      <c r="D68" s="3" t="s">
        <v>34</v>
      </c>
      <c r="E68" s="1" t="s">
        <v>40</v>
      </c>
      <c r="G68" s="6" t="s">
        <v>114</v>
      </c>
      <c r="H68" s="1">
        <v>8</v>
      </c>
      <c r="I68" s="1">
        <v>6000</v>
      </c>
      <c r="J68" s="2">
        <f>H68*I68</f>
        <v>48000</v>
      </c>
      <c r="K68" s="2">
        <f>FLOOR(J68*1.05,SIGN(J68*1.05))</f>
        <v>50400</v>
      </c>
    </row>
    <row r="69" spans="4:11" ht="12.75">
      <c r="D69" s="3" t="s">
        <v>34</v>
      </c>
      <c r="E69" s="1" t="s">
        <v>40</v>
      </c>
      <c r="G69" s="6" t="s">
        <v>115</v>
      </c>
      <c r="H69" s="1">
        <v>4</v>
      </c>
      <c r="I69" s="1">
        <v>3000</v>
      </c>
      <c r="J69" s="2">
        <f>H69*I69</f>
        <v>12000</v>
      </c>
      <c r="K69" s="2">
        <f>FLOOR(J69*1.05,SIGN(J69*1.05))</f>
        <v>12600</v>
      </c>
    </row>
    <row r="70" spans="3:12" ht="12.75">
      <c r="C70" s="1" t="s">
        <v>116</v>
      </c>
      <c r="E70" s="6" t="s">
        <v>117</v>
      </c>
      <c r="G70" s="6" t="s">
        <v>118</v>
      </c>
      <c r="H70" s="1">
        <v>1</v>
      </c>
      <c r="I70" s="1">
        <v>100000</v>
      </c>
      <c r="J70" s="2">
        <f>H70*I70</f>
        <v>100000</v>
      </c>
      <c r="K70" s="2">
        <f>FLOOR(J70*1.05,SIGN(J70*1.05))</f>
        <v>105000</v>
      </c>
      <c r="L70" s="6" t="s">
        <v>119</v>
      </c>
    </row>
    <row r="71" spans="7:11" ht="12.75">
      <c r="G71" s="6" t="s">
        <v>120</v>
      </c>
      <c r="H71" s="1">
        <v>1</v>
      </c>
      <c r="I71" s="1">
        <v>50000</v>
      </c>
      <c r="J71" s="2">
        <f>H71*I71</f>
        <v>50000</v>
      </c>
      <c r="K71" s="2">
        <f>FLOOR(J71*1.05,SIGN(J71*1.05))</f>
        <v>52500</v>
      </c>
    </row>
    <row r="72" spans="10:11" ht="12.75">
      <c r="J72" s="2"/>
      <c r="K72" s="2"/>
    </row>
    <row r="73" spans="4:13" ht="12.75">
      <c r="D73" s="6" t="s">
        <v>121</v>
      </c>
      <c r="E73" s="1" t="s">
        <v>12</v>
      </c>
      <c r="F73" s="6" t="s">
        <v>26</v>
      </c>
      <c r="H73" s="1">
        <v>2</v>
      </c>
      <c r="J73" s="2"/>
      <c r="K73" s="2">
        <v>189000</v>
      </c>
      <c r="L73" s="1" t="s">
        <v>122</v>
      </c>
      <c r="M73" s="6" t="s">
        <v>16</v>
      </c>
    </row>
    <row r="74" spans="4:13" ht="12.75">
      <c r="D74" s="6" t="s">
        <v>123</v>
      </c>
      <c r="E74" s="1" t="s">
        <v>40</v>
      </c>
      <c r="F74" s="6" t="s">
        <v>124</v>
      </c>
      <c r="H74" s="1">
        <v>2</v>
      </c>
      <c r="J74" s="2"/>
      <c r="K74" s="2">
        <v>58800</v>
      </c>
      <c r="L74" s="1" t="s">
        <v>122</v>
      </c>
      <c r="M74" s="6" t="s">
        <v>16</v>
      </c>
    </row>
    <row r="75" spans="4:15" ht="12.75">
      <c r="D75" s="6" t="s">
        <v>125</v>
      </c>
      <c r="E75" s="1" t="s">
        <v>126</v>
      </c>
      <c r="H75" s="1">
        <v>1</v>
      </c>
      <c r="J75" s="2"/>
      <c r="K75" s="2">
        <v>4578</v>
      </c>
      <c r="M75" s="6" t="s">
        <v>16</v>
      </c>
      <c r="N75" s="6" t="s">
        <v>16</v>
      </c>
      <c r="O75" s="6" t="s">
        <v>16</v>
      </c>
    </row>
    <row r="76" spans="4:15" ht="12.75">
      <c r="D76" s="6" t="s">
        <v>127</v>
      </c>
      <c r="E76" s="6" t="s">
        <v>128</v>
      </c>
      <c r="H76" s="1">
        <v>18</v>
      </c>
      <c r="J76" s="2"/>
      <c r="K76" s="2">
        <v>22680</v>
      </c>
      <c r="M76" s="6" t="s">
        <v>16</v>
      </c>
      <c r="N76" s="6" t="s">
        <v>16</v>
      </c>
      <c r="O76" s="6" t="s">
        <v>16</v>
      </c>
    </row>
    <row r="77" spans="4:14" ht="12.75">
      <c r="D77" s="1" t="s">
        <v>129</v>
      </c>
      <c r="E77" s="1" t="s">
        <v>130</v>
      </c>
      <c r="J77" s="2"/>
      <c r="K77" s="2">
        <v>5068</v>
      </c>
      <c r="M77" s="6" t="s">
        <v>16</v>
      </c>
      <c r="N77" s="6" t="s">
        <v>16</v>
      </c>
    </row>
    <row r="78" spans="4:15" ht="12.75">
      <c r="D78" s="1" t="s">
        <v>131</v>
      </c>
      <c r="E78" s="1" t="s">
        <v>132</v>
      </c>
      <c r="H78" s="1">
        <v>100</v>
      </c>
      <c r="J78" s="2"/>
      <c r="K78" s="2">
        <v>1680</v>
      </c>
      <c r="M78" s="6" t="s">
        <v>16</v>
      </c>
      <c r="N78" s="6" t="s">
        <v>16</v>
      </c>
      <c r="O78" s="6" t="s">
        <v>16</v>
      </c>
    </row>
    <row r="79" spans="4:13" ht="12.75">
      <c r="D79" s="1" t="s">
        <v>133</v>
      </c>
      <c r="E79" s="1" t="s">
        <v>40</v>
      </c>
      <c r="J79" s="2"/>
      <c r="K79" s="2">
        <v>4282</v>
      </c>
      <c r="M79" s="6" t="s">
        <v>16</v>
      </c>
    </row>
    <row r="80" spans="10:11" ht="12.75">
      <c r="J80" s="2"/>
      <c r="K80" s="2">
        <f>SUM(K73:K79)</f>
        <v>286088</v>
      </c>
    </row>
    <row r="81" spans="10:11" ht="12.75">
      <c r="J81" s="2"/>
      <c r="K81" s="2">
        <v>286089</v>
      </c>
    </row>
    <row r="82" spans="10:11" ht="12.75">
      <c r="J82" s="2"/>
      <c r="K82" s="2">
        <f>K81-K80</f>
        <v>1</v>
      </c>
    </row>
    <row r="83" spans="10:11" ht="12.75">
      <c r="J83" s="2"/>
      <c r="K83" s="2"/>
    </row>
    <row r="84" spans="10:11" ht="12.75">
      <c r="J84" s="2"/>
      <c r="K84" s="2"/>
    </row>
    <row r="85" spans="10:11" ht="12.75">
      <c r="J85" s="2"/>
      <c r="K85" s="2"/>
    </row>
    <row r="86" spans="10:11" ht="12.75">
      <c r="J86" s="2"/>
      <c r="K86" s="2"/>
    </row>
    <row r="87" spans="10:11" ht="12.75">
      <c r="J87" s="2"/>
      <c r="K87" s="2"/>
    </row>
    <row r="89" spans="9:12" ht="12.75">
      <c r="I89" s="1" t="s">
        <v>134</v>
      </c>
      <c r="J89" s="6" t="s">
        <v>119</v>
      </c>
      <c r="K89" s="1" t="s">
        <v>135</v>
      </c>
      <c r="L89" s="1" t="s">
        <v>136</v>
      </c>
    </row>
    <row r="90" spans="3:10" ht="12.75">
      <c r="C90" s="1" t="s">
        <v>137</v>
      </c>
      <c r="G90" s="6" t="s">
        <v>138</v>
      </c>
      <c r="H90" s="1">
        <f>SUM(I90:L90)</f>
        <v>4</v>
      </c>
      <c r="J90" s="1">
        <v>4</v>
      </c>
    </row>
    <row r="91" spans="7:11" ht="12.75">
      <c r="G91" s="6" t="s">
        <v>139</v>
      </c>
      <c r="H91" s="1">
        <f>SUM(I91:L91)</f>
        <v>2</v>
      </c>
      <c r="K91" s="1">
        <v>2</v>
      </c>
    </row>
    <row r="92" spans="7:11" ht="12.75">
      <c r="G92" s="6" t="s">
        <v>140</v>
      </c>
      <c r="H92" s="1">
        <f>SUM(I92:L92)</f>
        <v>4</v>
      </c>
      <c r="I92" s="1">
        <v>1</v>
      </c>
      <c r="K92" s="1">
        <v>3</v>
      </c>
    </row>
    <row r="93" spans="7:11" ht="12.75">
      <c r="G93" s="6" t="s">
        <v>141</v>
      </c>
      <c r="H93" s="1">
        <f>SUM(I93:L93)</f>
        <v>4</v>
      </c>
      <c r="I93" s="1">
        <v>1</v>
      </c>
      <c r="K93" s="1">
        <v>3</v>
      </c>
    </row>
    <row r="94" spans="7:11" ht="12.75">
      <c r="G94" s="6" t="s">
        <v>142</v>
      </c>
      <c r="H94" s="1">
        <f>SUM(I94:L94)</f>
        <v>6</v>
      </c>
      <c r="K94" s="1">
        <v>6</v>
      </c>
    </row>
    <row r="95" spans="7:9" ht="12.75">
      <c r="G95" s="6" t="s">
        <v>143</v>
      </c>
      <c r="H95" s="1">
        <f>SUM(I95:L95)</f>
        <v>1</v>
      </c>
      <c r="I95" s="1">
        <v>1</v>
      </c>
    </row>
    <row r="96" spans="7:11" ht="12.75">
      <c r="G96" s="6" t="s">
        <v>144</v>
      </c>
      <c r="H96" s="1">
        <f>SUM(I96:L96)</f>
        <v>1</v>
      </c>
      <c r="K96" s="1">
        <v>1</v>
      </c>
    </row>
    <row r="97" spans="7:9" ht="12.75">
      <c r="G97" s="6" t="s">
        <v>145</v>
      </c>
      <c r="H97" s="1">
        <f>SUM(I97:L97)</f>
        <v>1</v>
      </c>
      <c r="I97" s="1">
        <v>1</v>
      </c>
    </row>
    <row r="98" spans="7:11" ht="12.75">
      <c r="G98" s="6" t="s">
        <v>146</v>
      </c>
      <c r="H98" s="1">
        <f>SUM(I98:L98)</f>
        <v>1</v>
      </c>
      <c r="K98" s="1">
        <v>1</v>
      </c>
    </row>
    <row r="100" spans="7:9" ht="12.75">
      <c r="G100" s="6" t="s">
        <v>147</v>
      </c>
      <c r="H100" s="1">
        <f>SUM(I100:L100)</f>
        <v>1</v>
      </c>
      <c r="I100" s="1">
        <v>1</v>
      </c>
    </row>
    <row r="101" spans="7:9" ht="12.75">
      <c r="G101" s="6" t="s">
        <v>148</v>
      </c>
      <c r="H101" s="1">
        <f>SUM(I101:L101)</f>
        <v>1</v>
      </c>
      <c r="I101" s="1">
        <v>1</v>
      </c>
    </row>
    <row r="102" spans="7:10" ht="12.75">
      <c r="G102" s="6" t="s">
        <v>149</v>
      </c>
      <c r="H102" s="1">
        <f>SUM(I102:L102)</f>
        <v>8</v>
      </c>
      <c r="J102" s="1">
        <v>8</v>
      </c>
    </row>
    <row r="103" ht="12.75">
      <c r="H103" s="1">
        <f>SUM(I103:L103)</f>
        <v>0</v>
      </c>
    </row>
    <row r="104" spans="7:11" ht="12.75">
      <c r="G104" s="6" t="s">
        <v>150</v>
      </c>
      <c r="H104" s="1">
        <f>SUM(I104:L104)</f>
        <v>3</v>
      </c>
      <c r="I104" s="1">
        <v>1</v>
      </c>
      <c r="K104" s="1">
        <v>2</v>
      </c>
    </row>
    <row r="105" spans="7:9" ht="12.75">
      <c r="G105" s="6" t="s">
        <v>151</v>
      </c>
      <c r="H105" s="1">
        <f>SUM(I105:L105)</f>
        <v>2</v>
      </c>
      <c r="I105" s="1">
        <v>2</v>
      </c>
    </row>
    <row r="106" spans="7:9" ht="12.75">
      <c r="G106" s="6" t="s">
        <v>152</v>
      </c>
      <c r="H106" s="1">
        <f>SUM(I106:L106)</f>
        <v>1</v>
      </c>
      <c r="I106" s="1">
        <v>1</v>
      </c>
    </row>
    <row r="107" spans="7:10" ht="12.75">
      <c r="G107" s="6" t="s">
        <v>153</v>
      </c>
      <c r="H107" s="1">
        <f>SUM(I107:L107)</f>
        <v>2</v>
      </c>
      <c r="J107" s="1">
        <v>2</v>
      </c>
    </row>
    <row r="108" spans="7:9" ht="12.75">
      <c r="G108" s="6" t="s">
        <v>154</v>
      </c>
      <c r="H108" s="1">
        <f>SUM(I108:L108)</f>
        <v>1</v>
      </c>
      <c r="I108" s="1">
        <v>1</v>
      </c>
    </row>
    <row r="109" spans="7:9" ht="12.75">
      <c r="G109" s="6" t="s">
        <v>155</v>
      </c>
      <c r="H109" s="1">
        <f>SUM(I109:L109)</f>
        <v>1</v>
      </c>
      <c r="I109" s="1">
        <v>1</v>
      </c>
    </row>
    <row r="110" spans="7:9" ht="12.75">
      <c r="G110" s="6" t="s">
        <v>156</v>
      </c>
      <c r="H110" s="1">
        <f>SUM(I110:L110)</f>
        <v>1</v>
      </c>
      <c r="I110" s="1">
        <v>1</v>
      </c>
    </row>
    <row r="111" spans="7:10" ht="12.75">
      <c r="G111" s="6" t="s">
        <v>157</v>
      </c>
      <c r="H111" s="1">
        <f>SUM(I111:L111)</f>
        <v>1</v>
      </c>
      <c r="J111" s="1">
        <v>1</v>
      </c>
    </row>
    <row r="112" spans="7:9" ht="12.75">
      <c r="G112" s="6" t="s">
        <v>158</v>
      </c>
      <c r="H112" s="1">
        <f>SUM(I112:L112)</f>
        <v>1</v>
      </c>
      <c r="I112" s="1">
        <v>1</v>
      </c>
    </row>
    <row r="113" spans="7:9" ht="12.75">
      <c r="G113" s="6" t="s">
        <v>159</v>
      </c>
      <c r="H113" s="1">
        <f>SUM(I113:L113)</f>
        <v>2</v>
      </c>
      <c r="I113" s="1">
        <v>2</v>
      </c>
    </row>
    <row r="114" spans="7:12" ht="12.75">
      <c r="G114"/>
      <c r="H114"/>
      <c r="I114"/>
      <c r="J114"/>
      <c r="K114"/>
      <c r="L114"/>
    </row>
    <row r="115" spans="7:10" ht="12.75">
      <c r="G115" s="6" t="s">
        <v>160</v>
      </c>
      <c r="H115" s="1">
        <f>SUM(I115:L115)</f>
        <v>6</v>
      </c>
      <c r="J115" s="1">
        <v>6</v>
      </c>
    </row>
    <row r="116" spans="7:9" ht="12.75">
      <c r="G116" s="6" t="s">
        <v>161</v>
      </c>
      <c r="H116" s="1">
        <f>SUM(I116:L116)</f>
        <v>6</v>
      </c>
      <c r="I116" s="1">
        <v>6</v>
      </c>
    </row>
    <row r="117" ht="12.75">
      <c r="G117"/>
    </row>
    <row r="118" spans="7:9" ht="12.75">
      <c r="G118" s="7" t="s">
        <v>41</v>
      </c>
      <c r="H118" s="1">
        <f>SUM(I118:L118)</f>
        <v>88</v>
      </c>
      <c r="I118" s="1">
        <v>88</v>
      </c>
    </row>
    <row r="119" spans="7:9" ht="12.75">
      <c r="G119" s="7" t="s">
        <v>114</v>
      </c>
      <c r="H119" s="1">
        <f>SUM(I119:L119)</f>
        <v>8</v>
      </c>
      <c r="I119" s="1">
        <v>8</v>
      </c>
    </row>
    <row r="120" spans="7:12" ht="12.75">
      <c r="G120" s="7" t="s">
        <v>162</v>
      </c>
      <c r="H120" s="1">
        <f>SUM(I120:L120)</f>
        <v>2</v>
      </c>
      <c r="I120"/>
      <c r="L120" s="1">
        <v>2</v>
      </c>
    </row>
    <row r="121" spans="7:9" ht="12.75">
      <c r="G121" s="6" t="s">
        <v>108</v>
      </c>
      <c r="H121" s="1">
        <f>SUM(I121:L121)</f>
        <v>6</v>
      </c>
      <c r="I121" s="1">
        <v>6</v>
      </c>
    </row>
    <row r="122" spans="7:9" ht="12.75">
      <c r="G122" s="6" t="s">
        <v>115</v>
      </c>
      <c r="H122" s="1">
        <v>2</v>
      </c>
      <c r="I122" s="1">
        <v>2</v>
      </c>
    </row>
    <row r="123" spans="7:9" ht="12.75">
      <c r="G123" s="6" t="s">
        <v>163</v>
      </c>
      <c r="H123" s="1">
        <f>SUM(I123:L123)</f>
        <v>88</v>
      </c>
      <c r="I123" s="1">
        <v>88</v>
      </c>
    </row>
    <row r="124" spans="7:9" ht="12.75">
      <c r="G124" s="6" t="s">
        <v>164</v>
      </c>
      <c r="H124" s="1">
        <f>SUM(I124:L124)</f>
        <v>96</v>
      </c>
      <c r="I124" s="1">
        <v>96</v>
      </c>
    </row>
    <row r="125" spans="7:12" ht="12.75">
      <c r="G125" s="6" t="s">
        <v>165</v>
      </c>
      <c r="H125" s="1">
        <f>SUM(I125:L125)</f>
        <v>96</v>
      </c>
      <c r="I125"/>
      <c r="L125" s="1">
        <v>96</v>
      </c>
    </row>
    <row r="126" spans="7:9" ht="12.75">
      <c r="G126" s="6" t="s">
        <v>166</v>
      </c>
      <c r="H126" s="1">
        <f>SUM(I126:L126)</f>
        <v>16</v>
      </c>
      <c r="I126" s="1">
        <v>16</v>
      </c>
    </row>
    <row r="127" spans="7:9" ht="12.75">
      <c r="G127" s="6" t="s">
        <v>167</v>
      </c>
      <c r="H127" s="1">
        <f>SUM(I127:L127)</f>
        <v>6</v>
      </c>
      <c r="I127" s="1">
        <v>6</v>
      </c>
    </row>
    <row r="128" spans="7:9" ht="12.75">
      <c r="G128" s="6" t="s">
        <v>168</v>
      </c>
      <c r="H128" s="1">
        <f>SUM(I128:L128)</f>
        <v>11</v>
      </c>
      <c r="I128" s="1">
        <v>11</v>
      </c>
    </row>
    <row r="129" spans="7:9" ht="12.75">
      <c r="G129" s="1" t="s">
        <v>169</v>
      </c>
      <c r="H129" s="1">
        <f>SUM(I129:L129)</f>
        <v>1</v>
      </c>
      <c r="I129" s="1">
        <v>1</v>
      </c>
    </row>
    <row r="130" spans="7:9" ht="12.75">
      <c r="G130" s="6" t="s">
        <v>170</v>
      </c>
      <c r="H130" s="1">
        <f>SUM(I130:L130)</f>
        <v>50</v>
      </c>
      <c r="I130" s="1">
        <v>50</v>
      </c>
    </row>
  </sheetData>
  <sheetProtection selectLockedCells="1" selectUnlockedCells="1"/>
  <printOptions/>
  <pageMargins left="0" right="0" top="0.9263888888888889" bottom="0.9263888888888889" header="0" footer="0"/>
  <pageSetup firstPageNumber="1" useFirstPageNumber="1" horizontalDpi="300" verticalDpi="300" orientation="portrait" paperSize="9" scale="50"/>
  <headerFooter alignWithMargins="0">
    <oddHeader>&amp;C&amp;"Arial,標準"&amp;A</oddHeader>
    <oddFooter>&amp;C&amp;"Arial,標準"&amp;P&amp;N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" width="10.375" style="8" customWidth="1"/>
    <col min="2" max="16384" width="8.625" style="8" customWidth="1"/>
  </cols>
  <sheetData>
    <row r="1" s="2" customFormat="1" ht="12.75"/>
  </sheetData>
  <sheetProtection selectLockedCells="1" selectUnlockedCells="1"/>
  <printOptions/>
  <pageMargins left="0" right="0" top="0.9263888888888889" bottom="0.9263888888888889" header="0" footer="0"/>
  <pageSetup firstPageNumber="1" useFirstPageNumber="1" horizontalDpi="300" verticalDpi="300" orientation="portrait" paperSize="9"/>
  <headerFooter alignWithMargins="0">
    <oddHeader>&amp;C&amp;"Arial,標準"&amp;A</oddHeader>
    <oddFooter>&amp;C&amp;"Arial,標準"&amp;P&amp;N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" width="10.375" style="8" customWidth="1"/>
    <col min="2" max="16384" width="8.625" style="8" customWidth="1"/>
  </cols>
  <sheetData>
    <row r="1" s="2" customFormat="1" ht="12.75"/>
  </sheetData>
  <sheetProtection selectLockedCells="1" selectUnlockedCells="1"/>
  <printOptions/>
  <pageMargins left="0" right="0" top="0.9263888888888889" bottom="0.9263888888888889" header="0" footer="0"/>
  <pageSetup firstPageNumber="1" useFirstPageNumber="1" horizontalDpi="300" verticalDpi="300" orientation="portrait" paperSize="9"/>
  <headerFooter alignWithMargins="0">
    <oddHeader>&amp;C&amp;"Arial,標準"&amp;A</oddHeader>
    <oddFooter>&amp;C&amp;"Arial,標準"&amp;P&amp;N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Ryuki Tanaka</dc:creator>
  <cp:keywords/>
  <dc:description/>
  <cp:lastModifiedBy>Ryuki Tanaka</cp:lastModifiedBy>
  <cp:lastPrinted>2012-01-27T10:35:39Z</cp:lastPrinted>
  <dcterms:created xsi:type="dcterms:W3CDTF">2012-01-12T09:13:38Z</dcterms:created>
  <dcterms:modified xsi:type="dcterms:W3CDTF">2012-11-19T08:34:00Z</dcterms:modified>
  <cp:category/>
  <cp:version/>
  <cp:contentType/>
  <cp:contentStatus/>
  <cp:revision>14</cp:revision>
</cp:coreProperties>
</file>